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9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drawings/drawing33.xml" ContentType="application/vnd.openxmlformats-officedocument.drawing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charts/chart29.xml" ContentType="application/vnd.openxmlformats-officedocument.drawingml.chart+xml"/>
  <Override PartName="/xl/theme/themeOverride27.xml" ContentType="application/vnd.openxmlformats-officedocument.themeOverride+xml"/>
  <Override PartName="/xl/drawings/drawing35.xml" ContentType="application/vnd.openxmlformats-officedocument.drawing+xml"/>
  <Override PartName="/xl/charts/chart30.xml" ContentType="application/vnd.openxmlformats-officedocument.drawingml.chart+xml"/>
  <Override PartName="/xl/theme/themeOverride28.xml" ContentType="application/vnd.openxmlformats-officedocument.themeOverride+xml"/>
  <Override PartName="/xl/drawings/drawing36.xml" ContentType="application/vnd.openxmlformats-officedocument.drawing+xml"/>
  <Override PartName="/xl/charts/chart31.xml" ContentType="application/vnd.openxmlformats-officedocument.drawingml.chart+xml"/>
  <Override PartName="/xl/theme/themeOverride29.xml" ContentType="application/vnd.openxmlformats-officedocument.themeOverride+xml"/>
  <Override PartName="/xl/drawings/drawing37.xml" ContentType="application/vnd.openxmlformats-officedocument.drawing+xml"/>
  <Override PartName="/xl/charts/chart32.xml" ContentType="application/vnd.openxmlformats-officedocument.drawingml.chart+xml"/>
  <Override PartName="/xl/theme/themeOverride30.xml" ContentType="application/vnd.openxmlformats-officedocument.themeOverride+xml"/>
  <Override PartName="/xl/drawings/drawing38.xml" ContentType="application/vnd.openxmlformats-officedocument.drawing+xml"/>
  <Override PartName="/xl/charts/chart33.xml" ContentType="application/vnd.openxmlformats-officedocument.drawingml.chart+xml"/>
  <Override PartName="/xl/theme/themeOverride31.xml" ContentType="application/vnd.openxmlformats-officedocument.themeOverride+xml"/>
  <Override PartName="/xl/drawings/drawing39.xml" ContentType="application/vnd.openxmlformats-officedocument.drawing+xml"/>
  <Override PartName="/xl/charts/chart34.xml" ContentType="application/vnd.openxmlformats-officedocument.drawingml.chart+xml"/>
  <Override PartName="/xl/theme/themeOverride32.xml" ContentType="application/vnd.openxmlformats-officedocument.themeOverride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4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4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ThisWorkbook"/>
  <mc:AlternateContent xmlns:mc="http://schemas.openxmlformats.org/markup-compatibility/2006">
    <mc:Choice Requires="x15">
      <x15ac:absPath xmlns:x15ac="http://schemas.microsoft.com/office/spreadsheetml/2010/11/ac" url="Z:\Resumen\"/>
    </mc:Choice>
  </mc:AlternateContent>
  <xr:revisionPtr revIDLastSave="0" documentId="13_ncr:1_{897F49A0-8EA3-489B-A662-48D5435C8A4E}" xr6:coauthVersionLast="47" xr6:coauthVersionMax="47" xr10:uidLastSave="{00000000-0000-0000-0000-000000000000}"/>
  <bookViews>
    <workbookView xWindow="-28920" yWindow="-120" windowWidth="29040" windowHeight="15720" tabRatio="863" xr2:uid="{00000000-000D-0000-FFFF-FFFF00000000}"/>
  </bookViews>
  <sheets>
    <sheet name="Portada" sheetId="41" r:id="rId1"/>
    <sheet name="Cálculo" sheetId="37" state="hidden" r:id="rId2"/>
    <sheet name="Resumen general" sheetId="6" r:id="rId3"/>
    <sheet name="Resumen naturalezas3" sheetId="39" state="hidden" r:id="rId4"/>
    <sheet name="Resumen naturalezas" sheetId="40" r:id="rId5"/>
    <sheet name="Total tráfico" sheetId="7" r:id="rId6"/>
    <sheet name="Total presentación" sheetId="9" r:id="rId7"/>
    <sheet name="Líquidos" sheetId="10" r:id="rId8"/>
    <sheet name="Sólidos" sheetId="11" r:id="rId9"/>
    <sheet name="Mercancía general" sheetId="12" r:id="rId10"/>
    <sheet name="Mercancías contenedores" sheetId="13" r:id="rId11"/>
    <sheet name="Pesca" sheetId="14" r:id="rId12"/>
    <sheet name="Avituallamiento" sheetId="15" r:id="rId13"/>
    <sheet name="Avi. combustibles" sheetId="16" r:id="rId14"/>
    <sheet name="Tráfico interior" sheetId="17" r:id="rId15"/>
    <sheet name="Mercancías tránsito" sheetId="18" r:id="rId16"/>
    <sheet name="Mercan. contene. tránsito" sheetId="19" r:id="rId17"/>
    <sheet name="Ro-Ro" sheetId="20" r:id="rId18"/>
    <sheet name="Ro-Ro UTIS" sheetId="21" r:id="rId19"/>
    <sheet name="TEUS" sheetId="22" r:id="rId20"/>
    <sheet name="TEUS tránsito" sheetId="24" r:id="rId21"/>
    <sheet name="TEUS nacional" sheetId="25" r:id="rId22"/>
    <sheet name="TEUS exterior" sheetId="26" r:id="rId23"/>
    <sheet name="Buques número" sheetId="32" r:id="rId24"/>
    <sheet name="Buques GT" sheetId="33" r:id="rId25"/>
    <sheet name="Cruceros" sheetId="34" r:id="rId26"/>
    <sheet name="Pasajeros total" sheetId="28" r:id="rId27"/>
    <sheet name="Pasajeros regulares" sheetId="38" r:id="rId28"/>
    <sheet name="Pasajeros crucero" sheetId="29" r:id="rId29"/>
    <sheet name="Automóviles régimen pasaje" sheetId="30" r:id="rId30"/>
    <sheet name="Automóviles régimen mercancía" sheetId="31" r:id="rId31"/>
    <sheet name="Portada (2)" sheetId="42" r:id="rId32"/>
    <sheet name="Import total" sheetId="43" r:id="rId33"/>
    <sheet name="Import GL" sheetId="44" r:id="rId34"/>
    <sheet name="Import GS" sheetId="45" r:id="rId35"/>
    <sheet name="Import MG" sheetId="46" r:id="rId36"/>
    <sheet name="Export total" sheetId="47" r:id="rId37"/>
    <sheet name="Export GL" sheetId="48" r:id="rId38"/>
    <sheet name="Export GS" sheetId="49" r:id="rId39"/>
    <sheet name="Export MG" sheetId="50" r:id="rId40"/>
    <sheet name="Portada (3)" sheetId="51" r:id="rId41"/>
    <sheet name="Evolución Mensual (t)" sheetId="52" r:id="rId42"/>
    <sheet name="Evolución Mensual %" sheetId="53" r:id="rId43"/>
    <sheet name="Evolución Interanual (t)" sheetId="54" r:id="rId44"/>
    <sheet name="Evolución Interanual %" sheetId="55" r:id="rId45"/>
  </sheets>
  <definedNames>
    <definedName name="_xlnm.Print_Area" localSheetId="30">'Automóviles régimen mercancía'!$A$1:$N$36</definedName>
    <definedName name="_xlnm.Print_Area" localSheetId="29">'Automóviles régimen pasaje'!$A$1:$N$36</definedName>
    <definedName name="_xlnm.Print_Area" localSheetId="13">'Avi. combustibles'!$A$1:$N$36</definedName>
    <definedName name="_xlnm.Print_Area" localSheetId="12">Avituallamiento!$A$1:$N$36</definedName>
    <definedName name="_xlnm.Print_Area" localSheetId="24">'Buques GT'!$A$1:$N$36</definedName>
    <definedName name="_xlnm.Print_Area" localSheetId="23">'Buques número'!$A$1:$N$36</definedName>
    <definedName name="_xlnm.Print_Area" localSheetId="25">Cruceros!$A$1:$N$36</definedName>
    <definedName name="_xlnm.Print_Area" localSheetId="44">'Evolución Interanual %'!$A$1:$X$59</definedName>
    <definedName name="_xlnm.Print_Area" localSheetId="43">'Evolución Interanual (t)'!$A$1:$X$58</definedName>
    <definedName name="_xlnm.Print_Area" localSheetId="42">'Evolución Mensual %'!$A$1:$X$58</definedName>
    <definedName name="_xlnm.Print_Area" localSheetId="41">'Evolución Mensual (t)'!$A$1:$X$58</definedName>
    <definedName name="_xlnm.Print_Area" localSheetId="37">'Export GL'!$A$1:$N$36</definedName>
    <definedName name="_xlnm.Print_Area" localSheetId="38">'Export GS'!$A$1:$N$36</definedName>
    <definedName name="_xlnm.Print_Area" localSheetId="39">'Export MG'!$A$1:$N$36</definedName>
    <definedName name="_xlnm.Print_Area" localSheetId="36">'Export total'!$A$1:$N$36</definedName>
    <definedName name="_xlnm.Print_Area" localSheetId="33">'Import GL'!$A$1:$N$36</definedName>
    <definedName name="_xlnm.Print_Area" localSheetId="34">'Import GS'!$A$1:$N$36</definedName>
    <definedName name="_xlnm.Print_Area" localSheetId="35">'Import MG'!$A$1:$N$36</definedName>
    <definedName name="_xlnm.Print_Area" localSheetId="32">'Import total'!$A$1:$N$36</definedName>
    <definedName name="_xlnm.Print_Area" localSheetId="7">Líquidos!$A$1:$N$36</definedName>
    <definedName name="_xlnm.Print_Area" localSheetId="16">'Mercan. contene. tránsito'!$A$1:$N$36</definedName>
    <definedName name="_xlnm.Print_Area" localSheetId="9">'Mercancía general'!$A$1:$N$36</definedName>
    <definedName name="_xlnm.Print_Area" localSheetId="10">'Mercancías contenedores'!$A$1:$N$36</definedName>
    <definedName name="_xlnm.Print_Area" localSheetId="15">'Mercancías tránsito'!$A$1:$N$36</definedName>
    <definedName name="_xlnm.Print_Area" localSheetId="28">'Pasajeros crucero'!$A$1:$N$36</definedName>
    <definedName name="_xlnm.Print_Area" localSheetId="27">'Pasajeros regulares'!$A$1:$N$36</definedName>
    <definedName name="_xlnm.Print_Area" localSheetId="26">'Pasajeros total'!$A$1:$N$36</definedName>
    <definedName name="_xlnm.Print_Area" localSheetId="11">Pesca!$A$1:$N$36</definedName>
    <definedName name="_xlnm.Print_Area" localSheetId="0">Portada!$A$1:$K$47</definedName>
    <definedName name="_xlnm.Print_Area" localSheetId="31">'Portada (2)'!$A$1:$K$47</definedName>
    <definedName name="_xlnm.Print_Area" localSheetId="40">'Portada (3)'!$A$1:$K$47</definedName>
    <definedName name="_xlnm.Print_Area" localSheetId="2">'Resumen general'!$A$1:$I$36</definedName>
    <definedName name="_xlnm.Print_Area" localSheetId="4">'Resumen naturalezas'!$A$1:$N$49</definedName>
    <definedName name="_xlnm.Print_Area" localSheetId="3">'Resumen naturalezas3'!$A$1:$N$50</definedName>
    <definedName name="_xlnm.Print_Area" localSheetId="17">'Ro-Ro'!$A$1:$N$36</definedName>
    <definedName name="_xlnm.Print_Area" localSheetId="18">'Ro-Ro UTIS'!$A$1:$N$36</definedName>
    <definedName name="_xlnm.Print_Area" localSheetId="8">Sólidos!$A$1:$N$36</definedName>
    <definedName name="_xlnm.Print_Area" localSheetId="19">TEUS!$A$1:$N$36</definedName>
    <definedName name="_xlnm.Print_Area" localSheetId="22">'TEUS exterior'!$A$1:$N$36</definedName>
    <definedName name="_xlnm.Print_Area" localSheetId="21">'TEUS nacional'!$A$1:$N$36</definedName>
    <definedName name="_xlnm.Print_Area" localSheetId="20">'TEUS tránsito'!$A$1:$N$36</definedName>
    <definedName name="_xlnm.Print_Area" localSheetId="6">'Total presentación'!$A$1:$N$36</definedName>
    <definedName name="_xlnm.Print_Area" localSheetId="5">'Total tráfico'!$A$1:$N$36</definedName>
    <definedName name="_xlnm.Print_Area" localSheetId="14">'Tráfico interior'!$A$1:$N$36</definedName>
    <definedName name="CABECERA">#REF!</definedName>
    <definedName name="CONCEPTO">#REF!</definedName>
    <definedName name="LblRes00_Acum">#REF!</definedName>
    <definedName name="LblRes00_Mes">#REF!</definedName>
    <definedName name="LblRes00_Var">#REF!</definedName>
    <definedName name="LblRes01_1_Acum">#REF!</definedName>
    <definedName name="LblRes01_1_Mes">#REF!</definedName>
    <definedName name="LblRes01_Acum">#REF!</definedName>
    <definedName name="LblRes01_Mes">#REF!</definedName>
    <definedName name="LblRes02_Acum">#REF!</definedName>
    <definedName name="LblRes02_Mes">#REF!</definedName>
    <definedName name="LblRes03_Acum">#REF!</definedName>
    <definedName name="LblRes03_Mes">#REF!</definedName>
    <definedName name="LblRes04_Acum">#REF!</definedName>
    <definedName name="LblRes04_Mes">#REF!</definedName>
    <definedName name="LblRes05_Acum">#REF!</definedName>
    <definedName name="LblRes05_Mes">#REF!</definedName>
    <definedName name="LblRes06_Acum">#REF!</definedName>
    <definedName name="LblRes06_Mes">#REF!</definedName>
    <definedName name="LblRes07_1_Acum">#REF!</definedName>
    <definedName name="LblRes07_1_Mes">#REF!</definedName>
    <definedName name="LblRes07_Acum">#REF!</definedName>
    <definedName name="LblRes07_Mes">#REF!</definedName>
    <definedName name="LblRes08_Acum">#REF!</definedName>
    <definedName name="LblRes08_Mes">#REF!</definedName>
    <definedName name="LblRes09_Acum">#REF!</definedName>
    <definedName name="LblRes09_Mes">#REF!</definedName>
    <definedName name="LblRes10_1_Acum">#REF!</definedName>
    <definedName name="LblRes10_1_Mes">#REF!</definedName>
    <definedName name="LblRes10_2_Acum">#REF!</definedName>
    <definedName name="LblRes10_2_Mes">#REF!</definedName>
    <definedName name="LblRes10_3_Acum">#REF!</definedName>
    <definedName name="LblRes10_3_Mes">#REF!</definedName>
    <definedName name="LblRes10_4_Acum">#REF!</definedName>
    <definedName name="LblRes10_4_Mes">#REF!</definedName>
    <definedName name="LblRes10_Acum">#REF!</definedName>
    <definedName name="LblRes10_Mes">#REF!</definedName>
    <definedName name="LblRes11_1_Acum">#REF!</definedName>
    <definedName name="LblRes11_1_Mes">#REF!</definedName>
    <definedName name="LblRes11_2_Acum">#REF!</definedName>
    <definedName name="LblRes11_2_Mes">#REF!</definedName>
    <definedName name="LblRes11_Acum">#REF!</definedName>
    <definedName name="LblRes11_Mes">#REF!</definedName>
    <definedName name="LblRes12_1_Acum">#REF!</definedName>
    <definedName name="LblRes12_1_Mes">#REF!</definedName>
    <definedName name="LblRes12_2_Acum">#REF!</definedName>
    <definedName name="LblRes12_2_Mes">#REF!</definedName>
    <definedName name="LblRes12_3_Acum">#REF!</definedName>
    <definedName name="LblRes12_3_Mes">#REF!</definedName>
    <definedName name="PROVINCIAS">#REF!</definedName>
    <definedName name="TxtFech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5" i="50" l="1"/>
  <c r="F35" i="50" s="1"/>
  <c r="D35" i="50"/>
  <c r="C35" i="50"/>
  <c r="B35" i="50"/>
  <c r="E35" i="49"/>
  <c r="F35" i="49" s="1"/>
  <c r="D35" i="49"/>
  <c r="C35" i="49"/>
  <c r="B35" i="49"/>
  <c r="E35" i="48"/>
  <c r="D35" i="48"/>
  <c r="F35" i="48" s="1"/>
  <c r="C35" i="48"/>
  <c r="B35" i="48"/>
  <c r="E35" i="47"/>
  <c r="F35" i="47" s="1"/>
  <c r="D35" i="47"/>
  <c r="C35" i="47"/>
  <c r="B35" i="47"/>
  <c r="E35" i="46"/>
  <c r="D35" i="46"/>
  <c r="F35" i="46" s="1"/>
  <c r="C35" i="46"/>
  <c r="B35" i="46"/>
  <c r="F35" i="45"/>
  <c r="E35" i="45"/>
  <c r="D35" i="45"/>
  <c r="C35" i="45"/>
  <c r="B35" i="45"/>
  <c r="F35" i="44"/>
  <c r="E35" i="44"/>
  <c r="D35" i="44"/>
  <c r="C35" i="44"/>
  <c r="B35" i="44"/>
  <c r="E35" i="43"/>
  <c r="F35" i="43" s="1"/>
  <c r="D35" i="43"/>
  <c r="C35" i="43"/>
  <c r="B35" i="43"/>
  <c r="AA2" i="43"/>
  <c r="AA1" i="43"/>
  <c r="E35" i="31"/>
  <c r="F35" i="31" s="1"/>
  <c r="D35" i="31"/>
  <c r="D35" i="6" s="1" a="1"/>
  <c r="C35" i="31"/>
  <c r="B35" i="31"/>
  <c r="E35" i="30"/>
  <c r="D35" i="30"/>
  <c r="F35" i="30" s="1"/>
  <c r="C35" i="30"/>
  <c r="B35" i="30"/>
  <c r="E35" i="29"/>
  <c r="F35" i="29" s="1"/>
  <c r="D35" i="29"/>
  <c r="C35" i="29"/>
  <c r="B35" i="29"/>
  <c r="D33" i="6" s="1" a="1"/>
  <c r="E35" i="38"/>
  <c r="F35" i="38" s="1"/>
  <c r="D35" i="38"/>
  <c r="C35" i="38"/>
  <c r="B35" i="38"/>
  <c r="F35" i="28"/>
  <c r="E35" i="28"/>
  <c r="D35" i="28"/>
  <c r="C35" i="28"/>
  <c r="B35" i="28"/>
  <c r="E35" i="34"/>
  <c r="F35" i="34" s="1"/>
  <c r="D35" i="34"/>
  <c r="C35" i="34"/>
  <c r="D30" i="6" s="1" a="1"/>
  <c r="B35" i="34"/>
  <c r="E35" i="33"/>
  <c r="F35" i="33" s="1"/>
  <c r="D35" i="33"/>
  <c r="C35" i="33"/>
  <c r="B35" i="33"/>
  <c r="E35" i="32"/>
  <c r="D35" i="32"/>
  <c r="F35" i="32" s="1"/>
  <c r="C35" i="32"/>
  <c r="D28" i="6" s="1" a="1"/>
  <c r="B35" i="32"/>
  <c r="F35" i="26"/>
  <c r="E35" i="26"/>
  <c r="D35" i="26"/>
  <c r="C35" i="26"/>
  <c r="B35" i="26"/>
  <c r="E35" i="25"/>
  <c r="F35" i="25" s="1"/>
  <c r="D35" i="25"/>
  <c r="C35" i="25"/>
  <c r="B35" i="25"/>
  <c r="F35" i="24"/>
  <c r="E35" i="24"/>
  <c r="D35" i="24"/>
  <c r="C35" i="24"/>
  <c r="B35" i="24"/>
  <c r="F35" i="22"/>
  <c r="E35" i="22"/>
  <c r="D35" i="22"/>
  <c r="C35" i="22"/>
  <c r="B35" i="22"/>
  <c r="E35" i="21"/>
  <c r="F35" i="21" s="1"/>
  <c r="D35" i="21"/>
  <c r="D23" i="6" s="1" a="1"/>
  <c r="C35" i="21"/>
  <c r="B35" i="21"/>
  <c r="E35" i="20"/>
  <c r="D35" i="20"/>
  <c r="F35" i="20" s="1"/>
  <c r="C35" i="20"/>
  <c r="B35" i="20"/>
  <c r="E35" i="19"/>
  <c r="F35" i="19" s="1"/>
  <c r="D35" i="19"/>
  <c r="C35" i="19"/>
  <c r="B35" i="19"/>
  <c r="D21" i="6" s="1" a="1"/>
  <c r="E35" i="18"/>
  <c r="F35" i="18" s="1"/>
  <c r="D35" i="18"/>
  <c r="C35" i="18"/>
  <c r="B35" i="18"/>
  <c r="E35" i="17"/>
  <c r="F35" i="17" s="1"/>
  <c r="D35" i="17"/>
  <c r="C35" i="17"/>
  <c r="B35" i="17"/>
  <c r="E35" i="16"/>
  <c r="F35" i="16" s="1"/>
  <c r="D35" i="16"/>
  <c r="C35" i="16"/>
  <c r="D15" i="6" s="1" a="1"/>
  <c r="B35" i="16"/>
  <c r="E35" i="15"/>
  <c r="F35" i="15" s="1"/>
  <c r="D35" i="15"/>
  <c r="C35" i="15"/>
  <c r="B35" i="15"/>
  <c r="E35" i="14"/>
  <c r="D35" i="14"/>
  <c r="F35" i="14" s="1"/>
  <c r="C35" i="14"/>
  <c r="D13" i="6" s="1" a="1"/>
  <c r="B35" i="14"/>
  <c r="F35" i="13"/>
  <c r="E35" i="13"/>
  <c r="D35" i="13"/>
  <c r="C35" i="13"/>
  <c r="B35" i="13"/>
  <c r="E35" i="12"/>
  <c r="F35" i="12" s="1"/>
  <c r="D35" i="12"/>
  <c r="C35" i="12"/>
  <c r="B35" i="12"/>
  <c r="F35" i="11"/>
  <c r="E35" i="11"/>
  <c r="D35" i="11"/>
  <c r="C35" i="11"/>
  <c r="B35" i="11"/>
  <c r="F35" i="10"/>
  <c r="E35" i="10"/>
  <c r="D35" i="10"/>
  <c r="C35" i="10"/>
  <c r="B35" i="10"/>
  <c r="E35" i="9"/>
  <c r="F35" i="9" s="1"/>
  <c r="D35" i="9"/>
  <c r="C35" i="9"/>
  <c r="B35" i="9"/>
  <c r="E35" i="7"/>
  <c r="D35" i="7"/>
  <c r="F35" i="7" s="1"/>
  <c r="C35" i="7"/>
  <c r="B35" i="7"/>
  <c r="AA2" i="7"/>
  <c r="AA1" i="7"/>
  <c r="L48" i="40"/>
  <c r="N48" i="40" s="1"/>
  <c r="K48" i="40"/>
  <c r="J48" i="40"/>
  <c r="H48" i="40"/>
  <c r="G48" i="40"/>
  <c r="I48" i="40" s="1"/>
  <c r="D48" i="40"/>
  <c r="F48" i="40" s="1"/>
  <c r="C48" i="40"/>
  <c r="L48" i="39"/>
  <c r="M48" i="39" s="1"/>
  <c r="K48" i="39"/>
  <c r="J48" i="39"/>
  <c r="H48" i="39"/>
  <c r="G48" i="39"/>
  <c r="I48" i="39" s="1"/>
  <c r="D48" i="39"/>
  <c r="F48" i="39" s="1"/>
  <c r="C48" i="39"/>
  <c r="N47" i="39"/>
  <c r="M47" i="39"/>
  <c r="J47" i="39"/>
  <c r="I47" i="39"/>
  <c r="F47" i="39"/>
  <c r="E47" i="39"/>
  <c r="N46" i="39"/>
  <c r="M46" i="39"/>
  <c r="J46" i="39"/>
  <c r="I46" i="39"/>
  <c r="F46" i="39"/>
  <c r="E46" i="39"/>
  <c r="N45" i="39"/>
  <c r="M45" i="39"/>
  <c r="J45" i="39"/>
  <c r="I45" i="39"/>
  <c r="F45" i="39"/>
  <c r="E45" i="39"/>
  <c r="N44" i="39"/>
  <c r="M44" i="39"/>
  <c r="J44" i="39"/>
  <c r="I44" i="39"/>
  <c r="F44" i="39"/>
  <c r="E44" i="39"/>
  <c r="N43" i="39"/>
  <c r="M43" i="39"/>
  <c r="J43" i="39"/>
  <c r="I43" i="39"/>
  <c r="F43" i="39"/>
  <c r="E43" i="39"/>
  <c r="N42" i="39"/>
  <c r="M42" i="39"/>
  <c r="J42" i="39"/>
  <c r="I42" i="39"/>
  <c r="F42" i="39"/>
  <c r="E42" i="39"/>
  <c r="N41" i="39"/>
  <c r="M41" i="39"/>
  <c r="J41" i="39"/>
  <c r="I41" i="39"/>
  <c r="F41" i="39"/>
  <c r="E41" i="39"/>
  <c r="N40" i="39"/>
  <c r="M40" i="39"/>
  <c r="J40" i="39"/>
  <c r="I40" i="39"/>
  <c r="F40" i="39"/>
  <c r="E40" i="39"/>
  <c r="N39" i="39"/>
  <c r="M39" i="39"/>
  <c r="J39" i="39"/>
  <c r="I39" i="39"/>
  <c r="F39" i="39"/>
  <c r="E39" i="39"/>
  <c r="N38" i="39"/>
  <c r="M38" i="39"/>
  <c r="J38" i="39"/>
  <c r="I38" i="39"/>
  <c r="F38" i="39"/>
  <c r="E38" i="39"/>
  <c r="N37" i="39"/>
  <c r="M37" i="39"/>
  <c r="J37" i="39"/>
  <c r="I37" i="39"/>
  <c r="F37" i="39"/>
  <c r="E37" i="39"/>
  <c r="N36" i="39"/>
  <c r="M36" i="39"/>
  <c r="J36" i="39"/>
  <c r="I36" i="39"/>
  <c r="F36" i="39"/>
  <c r="E36" i="39"/>
  <c r="N35" i="39"/>
  <c r="M35" i="39"/>
  <c r="J35" i="39"/>
  <c r="I35" i="39"/>
  <c r="F35" i="39"/>
  <c r="E35" i="39"/>
  <c r="N34" i="39"/>
  <c r="M34" i="39"/>
  <c r="J34" i="39"/>
  <c r="I34" i="39"/>
  <c r="F34" i="39"/>
  <c r="E34" i="39"/>
  <c r="N33" i="39"/>
  <c r="M33" i="39"/>
  <c r="J33" i="39"/>
  <c r="I33" i="39"/>
  <c r="F33" i="39"/>
  <c r="E33" i="39"/>
  <c r="N32" i="39"/>
  <c r="M32" i="39"/>
  <c r="J32" i="39"/>
  <c r="I32" i="39"/>
  <c r="F32" i="39"/>
  <c r="E32" i="39"/>
  <c r="N31" i="39"/>
  <c r="M31" i="39"/>
  <c r="J31" i="39"/>
  <c r="I31" i="39"/>
  <c r="F31" i="39"/>
  <c r="E31" i="39"/>
  <c r="N30" i="39"/>
  <c r="M30" i="39"/>
  <c r="J30" i="39"/>
  <c r="I30" i="39"/>
  <c r="F30" i="39"/>
  <c r="E30" i="39"/>
  <c r="N29" i="39"/>
  <c r="M29" i="39"/>
  <c r="J29" i="39"/>
  <c r="I29" i="39"/>
  <c r="F29" i="39"/>
  <c r="E29" i="39"/>
  <c r="N28" i="39"/>
  <c r="M28" i="39"/>
  <c r="J28" i="39"/>
  <c r="I28" i="39"/>
  <c r="F28" i="39"/>
  <c r="E28" i="39"/>
  <c r="N27" i="39"/>
  <c r="M27" i="39"/>
  <c r="J27" i="39"/>
  <c r="I27" i="39"/>
  <c r="F27" i="39"/>
  <c r="E27" i="39"/>
  <c r="N26" i="39"/>
  <c r="M26" i="39"/>
  <c r="J26" i="39"/>
  <c r="I26" i="39"/>
  <c r="F26" i="39"/>
  <c r="E26" i="39"/>
  <c r="N25" i="39"/>
  <c r="M25" i="39"/>
  <c r="J25" i="39"/>
  <c r="I25" i="39"/>
  <c r="F25" i="39"/>
  <c r="E25" i="39"/>
  <c r="N24" i="39"/>
  <c r="M24" i="39"/>
  <c r="J24" i="39"/>
  <c r="I24" i="39"/>
  <c r="F24" i="39"/>
  <c r="E24" i="39"/>
  <c r="N23" i="39"/>
  <c r="M23" i="39"/>
  <c r="J23" i="39"/>
  <c r="I23" i="39"/>
  <c r="F23" i="39"/>
  <c r="E23" i="39"/>
  <c r="N22" i="39"/>
  <c r="M22" i="39"/>
  <c r="J22" i="39"/>
  <c r="I22" i="39"/>
  <c r="F22" i="39"/>
  <c r="E22" i="39"/>
  <c r="N21" i="39"/>
  <c r="M21" i="39"/>
  <c r="J21" i="39"/>
  <c r="I21" i="39"/>
  <c r="F21" i="39"/>
  <c r="E21" i="39"/>
  <c r="N20" i="39"/>
  <c r="M20" i="39"/>
  <c r="J20" i="39"/>
  <c r="I20" i="39"/>
  <c r="F20" i="39"/>
  <c r="E20" i="39"/>
  <c r="N19" i="39"/>
  <c r="M19" i="39"/>
  <c r="J19" i="39"/>
  <c r="I19" i="39"/>
  <c r="F19" i="39"/>
  <c r="E19" i="39"/>
  <c r="N18" i="39"/>
  <c r="M18" i="39"/>
  <c r="J18" i="39"/>
  <c r="I18" i="39"/>
  <c r="F18" i="39"/>
  <c r="E18" i="39"/>
  <c r="N17" i="39"/>
  <c r="M17" i="39"/>
  <c r="J17" i="39"/>
  <c r="I17" i="39"/>
  <c r="F17" i="39"/>
  <c r="E17" i="39"/>
  <c r="N16" i="39"/>
  <c r="M16" i="39"/>
  <c r="J16" i="39"/>
  <c r="I16" i="39"/>
  <c r="F16" i="39"/>
  <c r="E16" i="39"/>
  <c r="N15" i="39"/>
  <c r="M15" i="39"/>
  <c r="J15" i="39"/>
  <c r="I15" i="39"/>
  <c r="F15" i="39"/>
  <c r="E15" i="39"/>
  <c r="N14" i="39"/>
  <c r="M14" i="39"/>
  <c r="J14" i="39"/>
  <c r="I14" i="39"/>
  <c r="F14" i="39"/>
  <c r="E14" i="39"/>
  <c r="N13" i="39"/>
  <c r="M13" i="39"/>
  <c r="J13" i="39"/>
  <c r="I13" i="39"/>
  <c r="F13" i="39"/>
  <c r="E13" i="39"/>
  <c r="N12" i="39"/>
  <c r="M12" i="39"/>
  <c r="J12" i="39"/>
  <c r="I12" i="39"/>
  <c r="F12" i="39"/>
  <c r="E12" i="39"/>
  <c r="N11" i="39"/>
  <c r="M11" i="39"/>
  <c r="J11" i="39"/>
  <c r="I11" i="39"/>
  <c r="F11" i="39"/>
  <c r="E11" i="39"/>
  <c r="N10" i="39"/>
  <c r="M10" i="39"/>
  <c r="J10" i="39"/>
  <c r="I10" i="39"/>
  <c r="F10" i="39"/>
  <c r="E10" i="39"/>
  <c r="N9" i="39"/>
  <c r="M9" i="39"/>
  <c r="J9" i="39"/>
  <c r="I9" i="39"/>
  <c r="F9" i="39"/>
  <c r="E9" i="39"/>
  <c r="N8" i="39"/>
  <c r="M8" i="39"/>
  <c r="J8" i="39"/>
  <c r="I8" i="39"/>
  <c r="F8" i="39"/>
  <c r="E8" i="39"/>
  <c r="H34" i="6"/>
  <c r="D34" i="6" a="1"/>
  <c r="I34" i="6" s="1"/>
  <c r="D32" i="6" a="1"/>
  <c r="I32" i="6" s="1"/>
  <c r="D32" i="6"/>
  <c r="H31" i="6"/>
  <c r="D31" i="6" a="1"/>
  <c r="I31" i="6" s="1"/>
  <c r="D29" i="6" a="1"/>
  <c r="I29" i="6" s="1"/>
  <c r="D29" i="6"/>
  <c r="D27" i="6" a="1"/>
  <c r="I27" i="6" s="1"/>
  <c r="D26" i="6" a="1"/>
  <c r="I26" i="6" s="1"/>
  <c r="D26" i="6"/>
  <c r="H25" i="6"/>
  <c r="D25" i="6" a="1"/>
  <c r="I25" i="6" s="1"/>
  <c r="D24" i="6" a="1"/>
  <c r="I24" i="6" s="1"/>
  <c r="H22" i="6"/>
  <c r="D22" i="6" a="1"/>
  <c r="I22" i="6" s="1"/>
  <c r="D20" i="6" a="1"/>
  <c r="I20" i="6" s="1"/>
  <c r="D20" i="6"/>
  <c r="H16" i="6"/>
  <c r="D16" i="6" a="1"/>
  <c r="I16" i="6" s="1"/>
  <c r="D14" i="6" a="1"/>
  <c r="I14" i="6" s="1"/>
  <c r="D14" i="6"/>
  <c r="F11" i="6"/>
  <c r="E11" i="6"/>
  <c r="D10" i="6" a="1"/>
  <c r="I10" i="6" s="1"/>
  <c r="D9" i="6" a="1"/>
  <c r="I9" i="6" s="1"/>
  <c r="D9" i="6"/>
  <c r="H8" i="6"/>
  <c r="D8" i="6" a="1"/>
  <c r="I8" i="6" s="1"/>
  <c r="D7" i="6" a="1"/>
  <c r="E12" i="6" s="1"/>
  <c r="I30" i="6" l="1"/>
  <c r="H30" i="6"/>
  <c r="D30" i="6"/>
  <c r="I33" i="6"/>
  <c r="H33" i="6"/>
  <c r="D33" i="6"/>
  <c r="D11" i="6"/>
  <c r="I28" i="6"/>
  <c r="H28" i="6"/>
  <c r="D28" i="6"/>
  <c r="I23" i="6"/>
  <c r="H23" i="6"/>
  <c r="D23" i="6"/>
  <c r="G17" i="6"/>
  <c r="F17" i="6"/>
  <c r="E17" i="6"/>
  <c r="I13" i="6"/>
  <c r="H13" i="6"/>
  <c r="D13" i="6"/>
  <c r="I21" i="6"/>
  <c r="H21" i="6"/>
  <c r="D21" i="6"/>
  <c r="I15" i="6"/>
  <c r="H15" i="6"/>
  <c r="D15" i="6"/>
  <c r="I35" i="6"/>
  <c r="H35" i="6"/>
  <c r="D35" i="6"/>
  <c r="E18" i="6"/>
  <c r="D7" i="6"/>
  <c r="D10" i="6"/>
  <c r="F12" i="6"/>
  <c r="F18" i="6" s="1"/>
  <c r="D24" i="6"/>
  <c r="D27" i="6"/>
  <c r="E48" i="39"/>
  <c r="E48" i="40"/>
  <c r="G12" i="6"/>
  <c r="H7" i="6"/>
  <c r="H10" i="6"/>
  <c r="H24" i="6"/>
  <c r="H27" i="6"/>
  <c r="I7" i="6"/>
  <c r="D8" i="6"/>
  <c r="D16" i="6"/>
  <c r="D22" i="6"/>
  <c r="D25" i="6"/>
  <c r="D31" i="6"/>
  <c r="D34" i="6"/>
  <c r="G11" i="6"/>
  <c r="M48" i="40"/>
  <c r="H9" i="6"/>
  <c r="H14" i="6"/>
  <c r="H20" i="6"/>
  <c r="H26" i="6"/>
  <c r="H29" i="6"/>
  <c r="H32" i="6"/>
  <c r="N48" i="39"/>
  <c r="D12" i="6" l="1"/>
  <c r="D17" i="6"/>
  <c r="I17" i="6"/>
  <c r="H17" i="6"/>
  <c r="H11" i="6"/>
  <c r="I11" i="6"/>
  <c r="G18" i="6"/>
  <c r="I12" i="6"/>
  <c r="H12" i="6"/>
  <c r="I18" i="6" l="1"/>
  <c r="H18" i="6"/>
  <c r="D18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<sst xmlns="http://schemas.openxmlformats.org/spreadsheetml/2006/main" count="1939" uniqueCount="242">
  <si>
    <t>Acumulado desde Enero</t>
  </si>
  <si>
    <t>Autoridad Portuaria</t>
  </si>
  <si>
    <t>Total</t>
  </si>
  <si>
    <t>GRANELES LÍQUIDOS</t>
  </si>
  <si>
    <t>GRANELES SÓLIDOS</t>
  </si>
  <si>
    <t>MERCANCÍA GENERAL</t>
  </si>
  <si>
    <t>Bahía de Cádiz</t>
  </si>
  <si>
    <t>Var. (%)</t>
  </si>
  <si>
    <t>Almería</t>
  </si>
  <si>
    <t>Bahía de Algeciras</t>
  </si>
  <si>
    <t>Avilés</t>
  </si>
  <si>
    <t>Alicante</t>
  </si>
  <si>
    <t>Variación</t>
  </si>
  <si>
    <t>Diferencia</t>
  </si>
  <si>
    <t>%</t>
  </si>
  <si>
    <t>CONCEPTO</t>
  </si>
  <si>
    <t>MERCANCÍAS SEGÚN SU PRESENTACIÓN</t>
  </si>
  <si>
    <t>OTRAS MERCANCÍAS</t>
  </si>
  <si>
    <t>A Coruña</t>
  </si>
  <si>
    <t>Datos en toneladas salvo indicación expresa</t>
  </si>
  <si>
    <t>RESUMEN DEL TRÁFICO PORTUARIO</t>
  </si>
  <si>
    <t>Graneles líquidos</t>
  </si>
  <si>
    <t>Graneles sólidos</t>
  </si>
  <si>
    <t>Mercancía general</t>
  </si>
  <si>
    <t>En contenedores</t>
  </si>
  <si>
    <t>Convencional</t>
  </si>
  <si>
    <t>SUBTOTAL</t>
  </si>
  <si>
    <t>Pesca</t>
  </si>
  <si>
    <t>Avituallamiento</t>
  </si>
  <si>
    <t>Combustibles líquidos</t>
  </si>
  <si>
    <t>Trafico interior</t>
  </si>
  <si>
    <t>TRÁFICO PORTUARIO TOTAL (*)</t>
  </si>
  <si>
    <t>Mercancías en tránsito</t>
  </si>
  <si>
    <t>Tráfico ro-ro</t>
  </si>
  <si>
    <t>Total (t)</t>
  </si>
  <si>
    <t>UTIS (uds.)</t>
  </si>
  <si>
    <t>Contenedores (TEUS)</t>
  </si>
  <si>
    <t>Buques mercantes</t>
  </si>
  <si>
    <t>Pasajeros (nº)</t>
  </si>
  <si>
    <t>Automóviles (uds.)</t>
  </si>
  <si>
    <t>En tránsito</t>
  </si>
  <si>
    <t>Total número</t>
  </si>
  <si>
    <t>Total GT</t>
  </si>
  <si>
    <t>Cruceros (nº)</t>
  </si>
  <si>
    <t>En régimen de transporte</t>
  </si>
  <si>
    <t>De crucero</t>
  </si>
  <si>
    <t>En régimen de pasaje</t>
  </si>
  <si>
    <t>RESUMEN DE MERCANCÍAS SEGÚN SU NATURALEZA Y PRESENTACIÓN</t>
  </si>
  <si>
    <t>OTROS DATOS DE TRÁFICO</t>
  </si>
  <si>
    <t>(*) Incluye cargas, descargas, tránsito, transbordo y taras</t>
  </si>
  <si>
    <t>1. TRÁFICO PORTUARIO TOTAL</t>
  </si>
  <si>
    <t>Datos en toneladas</t>
  </si>
  <si>
    <t>Incluye cargas, descargas, tránsito, transbordo y taras</t>
  </si>
  <si>
    <t>Taras de contenedores</t>
  </si>
  <si>
    <t>1.1. MERCANCÍAS SEGÚN SU PRESENTACIÓN</t>
  </si>
  <si>
    <t>2. GRANELES LÍQUIDOS</t>
  </si>
  <si>
    <t>Incluye cargas, descargas, tránsito y transbordo</t>
  </si>
  <si>
    <t>3. GRANELES SÓLIDOS</t>
  </si>
  <si>
    <t>4. MERCANCÍA GENERAL</t>
  </si>
  <si>
    <t>4.1. MERCANCÍA GENERAL EN CONTENEDORES</t>
  </si>
  <si>
    <t>5. PESCA</t>
  </si>
  <si>
    <t>6. AVITUALLAMIENTO</t>
  </si>
  <si>
    <t>6.1. AVITUALLAMIENTO DE COMBUSTIBLES LÍQUIDOS</t>
  </si>
  <si>
    <t>7. TRÁFICO INTERIOR</t>
  </si>
  <si>
    <t>8. MERCANCÍAS EN TRÁNSITO</t>
  </si>
  <si>
    <t>Incluye cargas y descargas en tránsito y taras</t>
  </si>
  <si>
    <t>8.1. MERCANCÍAS EN TRÁNSITO EN CONTENEDORES</t>
  </si>
  <si>
    <t>9. TRÁFICO RO-RO</t>
  </si>
  <si>
    <t>Datos en unidades</t>
  </si>
  <si>
    <t>Incluye camiones, remolques, semirremolques, plataformas, cabezas tractoras, furgones y otros equipos</t>
  </si>
  <si>
    <t>9.1. UNIDADES DE TRANSPORTE INTERMODAL RO-RO</t>
  </si>
  <si>
    <t>10. CONTENEDORES</t>
  </si>
  <si>
    <t>Datos en TEUS</t>
  </si>
  <si>
    <t>10.1. CONTENEDORES EN TRÁNSITO</t>
  </si>
  <si>
    <t>11.1. BUQUES MERCANTES (G.T.)</t>
  </si>
  <si>
    <t>11. BUQUES MERCANTES (NÚMERO)</t>
  </si>
  <si>
    <t>Datos en número</t>
  </si>
  <si>
    <t>Incluye tanques, graneleros, carga general, portacontenedores, ro-ro, de pasaje y otros buques mercantes</t>
  </si>
  <si>
    <t>Datos en GT</t>
  </si>
  <si>
    <t>11.2. BUQUES DE CRUCERO (NÚMERO)</t>
  </si>
  <si>
    <t>Incluye embarques, desembarques y tránsito</t>
  </si>
  <si>
    <t>12. PASAJEROS EN RÉGIMEN DE TRANSPORTE Y DE CRUCERO</t>
  </si>
  <si>
    <t>Incluye cargas de combustibles líquidos</t>
  </si>
  <si>
    <t>12.2. PASAJEROS DE CRUCERO</t>
  </si>
  <si>
    <t>13.1. AUTOMÓVILES EN RÉGIMEN DE PASAJE</t>
  </si>
  <si>
    <t>Incluye embarques y desembarques</t>
  </si>
  <si>
    <t>Incluye descargas de peces, moluscos, crustáceos y otros productos</t>
  </si>
  <si>
    <t>12.1. PASAJEROS EN RÉGIMEN DE TRANSPORTE</t>
  </si>
  <si>
    <t>MERCANCÍAS SEGÚN SU NATURALEZA</t>
  </si>
  <si>
    <t>Acumulado desde enero</t>
  </si>
  <si>
    <t>Grupo energético</t>
  </si>
  <si>
    <t>Petróleo crudo</t>
  </si>
  <si>
    <t>Fueloil</t>
  </si>
  <si>
    <t>Gasoil</t>
  </si>
  <si>
    <t>Gasolina</t>
  </si>
  <si>
    <t>Otros productos petrolíferos</t>
  </si>
  <si>
    <t>Gases energéticos de petróleo</t>
  </si>
  <si>
    <t>Carbón y coque de petróleo</t>
  </si>
  <si>
    <t>Gas natural</t>
  </si>
  <si>
    <t>Biocombustibles</t>
  </si>
  <si>
    <t>Grupo siderometalúrgico</t>
  </si>
  <si>
    <t>Mineral de hierro</t>
  </si>
  <si>
    <t>Otros minerales y residuos metálicos</t>
  </si>
  <si>
    <t>Chatarra de hierro</t>
  </si>
  <si>
    <t>Productos siderúrgicos</t>
  </si>
  <si>
    <t>Otros productos metalúrgicos</t>
  </si>
  <si>
    <t>Grupo minerales no metálicos</t>
  </si>
  <si>
    <t>Sal común</t>
  </si>
  <si>
    <t>Otros minerales no metálicos</t>
  </si>
  <si>
    <t>Grupo abonos</t>
  </si>
  <si>
    <t>Fosfatos</t>
  </si>
  <si>
    <t>Potasas</t>
  </si>
  <si>
    <t>Abonos naturales y artificiales</t>
  </si>
  <si>
    <t>Grupo productos químicos</t>
  </si>
  <si>
    <t>Productos químicos</t>
  </si>
  <si>
    <t>Grupo materiales de construcción</t>
  </si>
  <si>
    <t>Asfalto</t>
  </si>
  <si>
    <t>Cemento y clínker</t>
  </si>
  <si>
    <t>Materiales de construcción elaborados</t>
  </si>
  <si>
    <t>Grupo agroganadero y alimentario</t>
  </si>
  <si>
    <t>Cereales y sus harinas</t>
  </si>
  <si>
    <t>Habas de soja</t>
  </si>
  <si>
    <t>Frutas, hortalizas y legumbres</t>
  </si>
  <si>
    <t>Vinos, bebidas, alcoholes y derivados</t>
  </si>
  <si>
    <t>Conservas</t>
  </si>
  <si>
    <t>Tabaco, cacao, café y especias</t>
  </si>
  <si>
    <t>Aceites y grasas</t>
  </si>
  <si>
    <t>Otros productos alimenticios</t>
  </si>
  <si>
    <t>Pescado congelado y refrigerado</t>
  </si>
  <si>
    <t>Piensos y forrajes</t>
  </si>
  <si>
    <t>Grupo otras mercancías</t>
  </si>
  <si>
    <t>Maderas y corcho</t>
  </si>
  <si>
    <t>Papel y pasta</t>
  </si>
  <si>
    <t>Maquinaria, aparatos, herramientas y respuestos</t>
  </si>
  <si>
    <t>Resto de mercancías</t>
  </si>
  <si>
    <t>Grupo vehículos y elementos de transporte</t>
  </si>
  <si>
    <t>Vehículos y sus piezas</t>
  </si>
  <si>
    <t>Taras de equipamiento ro-ro</t>
  </si>
  <si>
    <t>Tara de contenedores</t>
  </si>
  <si>
    <t>TOTAL MERCANCÍAS SEGÚN SU NATURALEZA Y PRESENTACIÓN  (*)</t>
  </si>
  <si>
    <t>Melilla</t>
  </si>
  <si>
    <t>Marín y Ría de Pontevedra</t>
  </si>
  <si>
    <t>Gijón</t>
  </si>
  <si>
    <t>Ferrol-San Cibrao</t>
  </si>
  <si>
    <t>Cartagena</t>
  </si>
  <si>
    <t>Bilbao</t>
  </si>
  <si>
    <t>Las Palmas</t>
  </si>
  <si>
    <t>Ceuta</t>
  </si>
  <si>
    <t>Barcelona</t>
  </si>
  <si>
    <t>Huelva</t>
  </si>
  <si>
    <t>Castellón</t>
  </si>
  <si>
    <t xml:space="preserve"> </t>
  </si>
  <si>
    <t>Motril</t>
  </si>
  <si>
    <t>TOTAL</t>
  </si>
  <si>
    <t xml:space="preserve"> Enero </t>
  </si>
  <si>
    <t xml:space="preserve"> Enero</t>
  </si>
  <si>
    <t>(graneles líquidos, graneles sólidos y mercancía general)</t>
  </si>
  <si>
    <t>13.2. AUTOMÓVILES EN RÉGIMEN DE MERCANCÍA</t>
  </si>
  <si>
    <t>Incluye tractores, autobuses, turismos, camiones, vehículos especiales, motocicletas y resto</t>
  </si>
  <si>
    <t>Incluye inicio, fin de línea y tránsito</t>
  </si>
  <si>
    <t>Incluye cargas de combustibles líquidos, agua, hielo, provisiones y varios</t>
  </si>
  <si>
    <t>Incluye buques de crucero en cualquier tipo de situación (sin indicencias, en reparación, en avituallamiento, en construcción, en desguace e inactivo)</t>
  </si>
  <si>
    <t xml:space="preserve"> TOTAL MERCANCÍAS SEGÚN SU NATURALEZA Y PRESENTACIÓN  (*)</t>
  </si>
  <si>
    <t xml:space="preserve"> Enero de 2025</t>
  </si>
  <si>
    <t>En régimen de mercancía</t>
  </si>
  <si>
    <t>Málaga</t>
  </si>
  <si>
    <t>10.2. CONTENEDORES ORIGEN-DESTINO NACIONAL</t>
  </si>
  <si>
    <t>Incluye descargas y cargas sin tránsito, y el origen o el destino, respectivamente, es nacional. No incluye transbordo</t>
  </si>
  <si>
    <t>10.3. CONTENEDORES IMPORT-EXPORT</t>
  </si>
  <si>
    <t>Incluye descargas y cargas sin tránsito, y el origen o el destino, respectivamente, no es nacional. No incluye transbordo</t>
  </si>
  <si>
    <t>Import-Export</t>
  </si>
  <si>
    <t>Origen-destino nacional</t>
  </si>
  <si>
    <t>Fecha: 22/12/2025</t>
  </si>
  <si>
    <t>Pasaia</t>
  </si>
  <si>
    <t>Maquinaria, aparatos, herramientas y repuestos</t>
  </si>
  <si>
    <t>Baleares</t>
  </si>
  <si>
    <t xml:space="preserve">Enero </t>
  </si>
  <si>
    <t>Santa Cruz de Tenerife</t>
  </si>
  <si>
    <t>Santander</t>
  </si>
  <si>
    <t>Sevilla</t>
  </si>
  <si>
    <t>Tarragona</t>
  </si>
  <si>
    <t>Valencia</t>
  </si>
  <si>
    <t>Vigo</t>
  </si>
  <si>
    <t>Vilagarcía</t>
  </si>
  <si>
    <t>1. IMPORTACIONES TOTALES</t>
  </si>
  <si>
    <t>Var.(%)</t>
  </si>
  <si>
    <t>No incluye tránsito, ni taras ni transbordo y el país de origen es distinto a España</t>
  </si>
  <si>
    <t>1.1. IMPORTACIONES DE GRANELES LÍQUIDOS</t>
  </si>
  <si>
    <t>1.2. IMPORTACIONES DE GRANELES SÓLIDOS</t>
  </si>
  <si>
    <t>1.3. IMPORTACIONES DE MERCANCÍA GENERAL</t>
  </si>
  <si>
    <t>2. EXPORTACIONES TOTALES</t>
  </si>
  <si>
    <t>No incluye tránsito, ni taras ni transbordo y el país de destino es distinto a España</t>
  </si>
  <si>
    <t>2.1. EXPORTACIONES DE GRANELES LÍQUIDOS</t>
  </si>
  <si>
    <t>2.2. EXPORTACIONES DE GRANELES SÓLIDOS</t>
  </si>
  <si>
    <t>2.3. EXPORTACIONES DE MERCANCÍA GENERAL</t>
  </si>
  <si>
    <t>EVOLUCIÓN MENSUAL (toneladas)</t>
  </si>
  <si>
    <t>En la celda del mes actual del 2022 y 2021 copiar la fórmula del mes anterior y reemplazar el número del mes</t>
  </si>
  <si>
    <t>Año 2021: de enero al mes actual la fórmula está vinculada al resumen 2022 del mes correspondiente, para que los datos sean los más actualizados; para el resto de meses de 2021 la fórmula está vinculada al resumen 2021</t>
  </si>
  <si>
    <t xml:space="preserve">Gráfico 2022: incluir en Selcción datos el mes actual </t>
  </si>
  <si>
    <t>TRAFICO TOTAL</t>
  </si>
  <si>
    <t>GRANELES LIQUIDOS</t>
  </si>
  <si>
    <t>GRANELES SOLIDOS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</si>
  <si>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</si>
  <si>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</si>
  <si>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</si>
  <si>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</si>
  <si>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</si>
  <si>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</si>
  <si>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</si>
  <si>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</si>
  <si>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</si>
  <si>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</si>
  <si>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</si>
  <si>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</si>
  <si>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MERCANCIA GENERAL</t>
  </si>
  <si>
    <t>MERCANCIAS EN CONTENEDORES</t>
  </si>
  <si>
    <t>TEUS</t>
  </si>
  <si>
    <t>EVOLUCIÓN MENSUAL (%)</t>
  </si>
  <si>
    <t>Copiar la fórmula del mes anterior y actualizar de la siguiente forma:</t>
  </si>
  <si>
    <t>Tráfico total: la fórmula debe recoger de la celda AFx a la celda AF9 (para 2022) y de la celda AEx a la AE9 para 2021. Lo mismo para GL y GS pero cambiando la columna</t>
  </si>
  <si>
    <t>Mercancía General: la fórmula debe recoger de la celda AFx a la celda AF36 (para el 2022) y de la celda AEx a la AE36 para el 2021. Igual para M.en contenedores y Teus cambiando la columna</t>
  </si>
  <si>
    <t>Gráfico 2022: se incluirá en Selección datos el mes actual</t>
  </si>
  <si>
    <t>AFx a AF9</t>
  </si>
  <si>
    <t>AEx a AE9</t>
  </si>
  <si>
    <t>AFx a AF36</t>
  </si>
  <si>
    <t>AEx a AE36</t>
  </si>
  <si>
    <t>EVOLUCIÓN INTERANUAL (millones de toneladas)</t>
  </si>
  <si>
    <t>Añadir el mes actual en cada columna y copiar la fórmula del mes anterior, que habrá que cambiar de la siguiente forma:</t>
  </si>
  <si>
    <t>Tráfico total: la fórmula debe recoger de la celda AFx a la celda AF9 (para 2022) y de la celda AE20 a la AEx para 2021. Lo mismo para GL y GS pero cambiando la columna</t>
  </si>
  <si>
    <t>Mercancía General: la fórmula debe recoger de la celda AFx a la celda AF36 (para el 2022) y de la celda AE47 a la Aex para el 2021. Igual para M.en contenedores y Teus cambiando la columna</t>
  </si>
  <si>
    <t>En los gráficos se cambiará la Selección datos para que coja los datos del mes y los once meses anteriores</t>
  </si>
  <si>
    <t>Se marcará en gris la fila con los datos del mes anterior que ya no está en la Selección datos</t>
  </si>
  <si>
    <t>AE20 a AEx</t>
  </si>
  <si>
    <t xml:space="preserve">TEUS </t>
  </si>
  <si>
    <t>AE47 a AEx</t>
  </si>
  <si>
    <t>EVOLUCIÓN INTERANUAL (%)</t>
  </si>
  <si>
    <t>Tráfico total: la fórmula debe recoger de la celda AFx a la celda AF9 (para 2022) y de la celda AE20 a la AEx para 2021; también de la celda Aey a AE9 para el 2021 y de AD20 a Adx para 2020. Lo mismo para GL y GS pero cambiando la columna</t>
  </si>
  <si>
    <t>Mercancía General: la fórmula debe recoger de la celda AFx a la celda AF36 (para el 2022) y de la celda AE47 a la AEx para el 2021; además de la celda AEy a la AE36 para 2021 y de AD47 a Adx para 2020. Igual para M.en contenedores y Teus cambiando la columna</t>
  </si>
  <si>
    <t>AEy a AE9</t>
  </si>
  <si>
    <t>AD20 a ADx</t>
  </si>
  <si>
    <t>AEy a AE36</t>
  </si>
  <si>
    <t>AD47 a ADx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</si>
</sst>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\-yyyy;@"/>
    <numFmt numFmtId="165" formatCode="#,##0.0_ ;[Red]\-#,##0.0\ "/>
    <numFmt numFmtId="166" formatCode="#,##0_ ;[Red]\-#,##0\ "/>
    <numFmt numFmtId="167" formatCode="0.0"/>
    <numFmt numFmtId="168" formatCode="#,##0.0"/>
    <numFmt numFmtId="169" formatCode="[$-C0A]mmm\-yy;@"/>
    <numFmt numFmtId="170" formatCode="[$-C0A]mmmm\-yy;@"/>
  </numFmts>
  <fonts count="45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i/>
      <sz val="15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4" tint="-0.4999237037263100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28"/>
      <color rgb="FF0A0943"/>
      <name val="Archivo"/>
      <family val="2"/>
    </font>
    <font>
      <sz val="11"/>
      <color theme="1"/>
      <name val="Archivo"/>
      <family val="2"/>
    </font>
    <font>
      <sz val="11"/>
      <name val="Calibri"/>
      <family val="2"/>
      <scheme val="minor"/>
    </font>
    <font>
      <i/>
      <sz val="8"/>
      <color theme="1"/>
      <name val="Arial"/>
      <family val="2"/>
    </font>
    <font>
      <sz val="9"/>
      <color theme="1"/>
      <name val="Arial"/>
      <family val="2"/>
    </font>
    <font>
      <b/>
      <sz val="16"/>
      <color rgb="FF0A0A44"/>
      <name val="Arial"/>
      <family val="2"/>
    </font>
    <font>
      <b/>
      <sz val="8"/>
      <color rgb="FF363636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363636"/>
      <name val="Arial"/>
      <family val="2"/>
    </font>
    <font>
      <sz val="11"/>
      <color theme="0"/>
      <name val="Calibri"/>
      <family val="2"/>
      <scheme val="minor"/>
    </font>
    <font>
      <b/>
      <sz val="9"/>
      <color theme="0"/>
      <name val="Arial"/>
      <family val="2"/>
    </font>
    <font>
      <i/>
      <sz val="9"/>
      <color rgb="FFFF0000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12"/>
      <color rgb="FF0A0A44"/>
      <name val="Arial"/>
      <family val="2"/>
    </font>
    <font>
      <b/>
      <sz val="10"/>
      <color theme="0"/>
      <name val="Arial"/>
      <family val="2"/>
    </font>
    <font>
      <b/>
      <sz val="10"/>
      <color rgb="FF363636"/>
      <name val="Arial"/>
      <family val="2"/>
    </font>
    <font>
      <sz val="10"/>
      <color rgb="FF363636"/>
      <name val="Arial"/>
      <family val="2"/>
    </font>
    <font>
      <b/>
      <sz val="9"/>
      <color theme="1"/>
      <name val="Arial"/>
      <family val="2"/>
    </font>
    <font>
      <i/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rgb="FF0A0A44"/>
      <name val="Arial"/>
      <family val="2"/>
    </font>
    <font>
      <sz val="11"/>
      <color theme="0"/>
      <name val="Arial"/>
      <family val="2"/>
    </font>
    <font>
      <b/>
      <sz val="14"/>
      <color theme="1"/>
      <name val="Arial"/>
      <family val="2"/>
    </font>
    <font>
      <b/>
      <sz val="11"/>
      <color theme="0"/>
      <name val="Arial"/>
      <family val="2"/>
    </font>
    <font>
      <b/>
      <sz val="16"/>
      <color rgb="FF00408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A7BCE3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0A0A44"/>
        <bgColor indexed="64"/>
      </patternFill>
    </fill>
    <fill>
      <patternFill patternType="solid">
        <fgColor theme="0"/>
        <bgColor indexed="64"/>
      </patternFill>
    </fill>
  </fills>
  <borders count="75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A7BCE3"/>
      </left>
      <right style="thin">
        <color rgb="FFA7BCE3"/>
      </right>
      <top style="thin">
        <color theme="0"/>
      </top>
      <bottom/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 style="thin">
        <color rgb="FF0A0A44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/>
      <bottom style="thin">
        <color theme="0"/>
      </bottom>
      <diagonal/>
    </border>
    <border>
      <left/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auto="1"/>
      </top>
      <bottom style="thin">
        <color auto="1"/>
      </bottom>
      <diagonal/>
    </border>
    <border>
      <left style="thin">
        <color rgb="FFFFFFFF"/>
      </left>
      <right style="thin">
        <color rgb="FF0A0A44"/>
      </right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rgb="FFFFFFFF"/>
      </bottom>
      <diagonal/>
    </border>
    <border>
      <left/>
      <right/>
      <top style="thin">
        <color auto="1"/>
      </top>
      <bottom style="thin">
        <color rgb="FFFFFFFF"/>
      </bottom>
      <diagonal/>
    </border>
    <border>
      <left/>
      <right style="thin">
        <color auto="1"/>
      </right>
      <top style="thin">
        <color auto="1"/>
      </top>
      <bottom style="thin">
        <color rgb="FFFFFFFF"/>
      </bottom>
      <diagonal/>
    </border>
    <border>
      <left style="thin">
        <color auto="1"/>
      </left>
      <right/>
      <top style="thin">
        <color auto="1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auto="1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theme="0"/>
      </right>
      <top style="thin">
        <color theme="0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/>
      <top/>
      <bottom style="thin">
        <color theme="2" tint="-9.9948118533890809E-2"/>
      </bottom>
      <diagonal/>
    </border>
    <border>
      <left/>
      <right/>
      <top style="thin">
        <color theme="2" tint="-9.9948118533890809E-2"/>
      </top>
      <bottom/>
      <diagonal/>
    </border>
    <border>
      <left style="thin">
        <color theme="0"/>
      </left>
      <right/>
      <top/>
      <bottom style="thin">
        <color theme="2" tint="-9.9948118533890809E-2"/>
      </bottom>
      <diagonal/>
    </border>
    <border>
      <left style="thin">
        <color theme="0"/>
      </left>
      <right/>
      <top style="thin">
        <color theme="2" tint="-9.9948118533890809E-2"/>
      </top>
      <bottom/>
      <diagonal/>
    </border>
    <border>
      <left/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38" fillId="0" borderId="0"/>
  </cellStyleXfs>
  <cellXfs count="284">
    <xf numFmtId="0" fontId="0" fillId="0" borderId="0" xfId="0"/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/>
    <xf numFmtId="0" fontId="2" fillId="0" borderId="0" xfId="0" applyFont="1"/>
    <xf numFmtId="0" fontId="6" fillId="0" borderId="0" xfId="0" applyFont="1"/>
    <xf numFmtId="0" fontId="0" fillId="0" borderId="1" xfId="0" applyBorder="1"/>
    <xf numFmtId="164" fontId="7" fillId="0" borderId="0" xfId="0" applyNumberFormat="1" applyFont="1"/>
    <xf numFmtId="0" fontId="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left" vertical="top"/>
    </xf>
    <xf numFmtId="0" fontId="7" fillId="0" borderId="0" xfId="0" applyFont="1"/>
    <xf numFmtId="0" fontId="13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4" fillId="0" borderId="7" xfId="0" applyFont="1" applyBorder="1"/>
    <xf numFmtId="0" fontId="15" fillId="0" borderId="7" xfId="0" applyFont="1" applyBorder="1"/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1" fillId="0" borderId="0" xfId="0" applyFont="1"/>
    <xf numFmtId="0" fontId="22" fillId="0" borderId="0" xfId="0" applyFont="1" applyAlignment="1">
      <alignment horizontal="right"/>
    </xf>
    <xf numFmtId="0" fontId="23" fillId="2" borderId="4" xfId="0" applyFont="1" applyFill="1" applyBorder="1" applyAlignment="1">
      <alignment horizontal="left" vertical="center"/>
    </xf>
    <xf numFmtId="0" fontId="23" fillId="2" borderId="8" xfId="0" applyFont="1" applyFill="1" applyBorder="1" applyAlignment="1">
      <alignment horizontal="left" vertical="center"/>
    </xf>
    <xf numFmtId="0" fontId="7" fillId="0" borderId="1" xfId="0" applyFont="1" applyBorder="1"/>
    <xf numFmtId="0" fontId="12" fillId="0" borderId="1" xfId="0" applyFont="1" applyBorder="1"/>
    <xf numFmtId="0" fontId="24" fillId="0" borderId="0" xfId="0" applyFont="1"/>
    <xf numFmtId="0" fontId="22" fillId="3" borderId="16" xfId="0" applyFont="1" applyFill="1" applyBorder="1" applyAlignment="1">
      <alignment horizontal="left" vertical="center"/>
    </xf>
    <xf numFmtId="0" fontId="20" fillId="3" borderId="10" xfId="0" applyFont="1" applyFill="1" applyBorder="1" applyAlignment="1">
      <alignment horizontal="right" vertical="center"/>
    </xf>
    <xf numFmtId="0" fontId="20" fillId="4" borderId="4" xfId="0" applyFont="1" applyFill="1" applyBorder="1" applyAlignment="1">
      <alignment horizontal="left" vertical="center"/>
    </xf>
    <xf numFmtId="0" fontId="20" fillId="4" borderId="8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17" fillId="0" borderId="0" xfId="0" applyFont="1" applyAlignment="1">
      <alignment vertical="center"/>
    </xf>
    <xf numFmtId="3" fontId="28" fillId="4" borderId="6" xfId="0" applyNumberFormat="1" applyFont="1" applyFill="1" applyBorder="1" applyAlignment="1">
      <alignment vertical="center"/>
    </xf>
    <xf numFmtId="3" fontId="28" fillId="0" borderId="6" xfId="0" applyNumberFormat="1" applyFont="1" applyBorder="1" applyAlignment="1">
      <alignment vertical="center"/>
    </xf>
    <xf numFmtId="3" fontId="29" fillId="3" borderId="12" xfId="0" applyNumberFormat="1" applyFont="1" applyFill="1" applyBorder="1" applyAlignment="1">
      <alignment horizontal="right" vertical="center"/>
    </xf>
    <xf numFmtId="3" fontId="29" fillId="3" borderId="4" xfId="0" applyNumberFormat="1" applyFont="1" applyFill="1" applyBorder="1" applyAlignment="1">
      <alignment horizontal="right" vertical="center"/>
    </xf>
    <xf numFmtId="3" fontId="28" fillId="4" borderId="12" xfId="0" applyNumberFormat="1" applyFont="1" applyFill="1" applyBorder="1" applyAlignment="1">
      <alignment horizontal="right" vertical="center"/>
    </xf>
    <xf numFmtId="3" fontId="28" fillId="4" borderId="8" xfId="0" applyNumberFormat="1" applyFont="1" applyFill="1" applyBorder="1" applyAlignment="1">
      <alignment horizontal="right" vertical="center"/>
    </xf>
    <xf numFmtId="3" fontId="28" fillId="4" borderId="4" xfId="0" applyNumberFormat="1" applyFont="1" applyFill="1" applyBorder="1" applyAlignment="1">
      <alignment horizontal="right" vertical="center"/>
    </xf>
    <xf numFmtId="3" fontId="28" fillId="4" borderId="10" xfId="0" applyNumberFormat="1" applyFont="1" applyFill="1" applyBorder="1" applyAlignment="1">
      <alignment horizontal="right" vertical="center"/>
    </xf>
    <xf numFmtId="3" fontId="28" fillId="4" borderId="6" xfId="0" applyNumberFormat="1" applyFont="1" applyFill="1" applyBorder="1" applyAlignment="1">
      <alignment horizontal="right" vertical="center"/>
    </xf>
    <xf numFmtId="3" fontId="28" fillId="0" borderId="4" xfId="0" applyNumberFormat="1" applyFont="1" applyBorder="1" applyAlignment="1">
      <alignment horizontal="right" vertical="center"/>
    </xf>
    <xf numFmtId="3" fontId="28" fillId="0" borderId="9" xfId="0" applyNumberFormat="1" applyFont="1" applyBorder="1" applyAlignment="1">
      <alignment horizontal="right" vertical="center"/>
    </xf>
    <xf numFmtId="3" fontId="28" fillId="0" borderId="8" xfId="0" applyNumberFormat="1" applyFont="1" applyBorder="1" applyAlignment="1">
      <alignment horizontal="right" vertical="center"/>
    </xf>
    <xf numFmtId="3" fontId="28" fillId="4" borderId="3" xfId="0" applyNumberFormat="1" applyFont="1" applyFill="1" applyBorder="1" applyAlignment="1">
      <alignment horizontal="right" vertical="center"/>
    </xf>
    <xf numFmtId="3" fontId="28" fillId="4" borderId="13" xfId="0" applyNumberFormat="1" applyFont="1" applyFill="1" applyBorder="1" applyAlignment="1">
      <alignment horizontal="right" vertical="center"/>
    </xf>
    <xf numFmtId="166" fontId="28" fillId="4" borderId="4" xfId="0" applyNumberFormat="1" applyFont="1" applyFill="1" applyBorder="1" applyAlignment="1">
      <alignment horizontal="right" vertical="center"/>
    </xf>
    <xf numFmtId="165" fontId="28" fillId="4" borderId="4" xfId="0" applyNumberFormat="1" applyFont="1" applyFill="1" applyBorder="1" applyAlignment="1">
      <alignment horizontal="right" vertical="center"/>
    </xf>
    <xf numFmtId="3" fontId="28" fillId="2" borderId="4" xfId="0" applyNumberFormat="1" applyFont="1" applyFill="1" applyBorder="1" applyAlignment="1">
      <alignment horizontal="right" vertical="center"/>
    </xf>
    <xf numFmtId="166" fontId="28" fillId="2" borderId="4" xfId="0" applyNumberFormat="1" applyFont="1" applyFill="1" applyBorder="1" applyAlignment="1">
      <alignment horizontal="right" vertical="center"/>
    </xf>
    <xf numFmtId="165" fontId="28" fillId="2" borderId="4" xfId="0" applyNumberFormat="1" applyFont="1" applyFill="1" applyBorder="1" applyAlignment="1">
      <alignment horizontal="right" vertical="center"/>
    </xf>
    <xf numFmtId="3" fontId="28" fillId="4" borderId="1" xfId="0" applyNumberFormat="1" applyFont="1" applyFill="1" applyBorder="1" applyAlignment="1">
      <alignment horizontal="right" vertical="center"/>
    </xf>
    <xf numFmtId="3" fontId="28" fillId="4" borderId="0" xfId="0" applyNumberFormat="1" applyFont="1" applyFill="1" applyAlignment="1">
      <alignment horizontal="right" vertical="center"/>
    </xf>
    <xf numFmtId="3" fontId="28" fillId="0" borderId="14" xfId="0" applyNumberFormat="1" applyFont="1" applyBorder="1" applyAlignment="1">
      <alignment horizontal="right" vertical="center"/>
    </xf>
    <xf numFmtId="3" fontId="28" fillId="0" borderId="1" xfId="0" applyNumberFormat="1" applyFont="1" applyBorder="1" applyAlignment="1">
      <alignment horizontal="right" vertical="center"/>
    </xf>
    <xf numFmtId="3" fontId="28" fillId="0" borderId="6" xfId="0" applyNumberFormat="1" applyFont="1" applyBorder="1" applyAlignment="1">
      <alignment horizontal="right" vertical="center"/>
    </xf>
    <xf numFmtId="3" fontId="28" fillId="0" borderId="0" xfId="0" applyNumberFormat="1" applyFont="1" applyAlignment="1">
      <alignment horizontal="right" vertical="center"/>
    </xf>
    <xf numFmtId="0" fontId="7" fillId="0" borderId="10" xfId="0" applyFont="1" applyBorder="1"/>
    <xf numFmtId="0" fontId="17" fillId="0" borderId="10" xfId="0" applyFont="1" applyBorder="1" applyAlignment="1">
      <alignment vertical="center"/>
    </xf>
    <xf numFmtId="164" fontId="22" fillId="0" borderId="0" xfId="0" applyNumberFormat="1" applyFont="1" applyAlignment="1">
      <alignment horizontal="right" vertical="center"/>
    </xf>
    <xf numFmtId="0" fontId="16" fillId="0" borderId="0" xfId="0" applyFont="1"/>
    <xf numFmtId="3" fontId="30" fillId="5" borderId="12" xfId="0" applyNumberFormat="1" applyFont="1" applyFill="1" applyBorder="1" applyAlignment="1">
      <alignment horizontal="right" vertical="center"/>
    </xf>
    <xf numFmtId="3" fontId="30" fillId="5" borderId="8" xfId="0" applyNumberFormat="1" applyFont="1" applyFill="1" applyBorder="1" applyAlignment="1">
      <alignment horizontal="right" vertical="center"/>
    </xf>
    <xf numFmtId="3" fontId="30" fillId="5" borderId="6" xfId="0" applyNumberFormat="1" applyFont="1" applyFill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0" fontId="19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3" fontId="32" fillId="5" borderId="14" xfId="0" applyNumberFormat="1" applyFont="1" applyFill="1" applyBorder="1" applyAlignment="1">
      <alignment horizontal="right" vertical="center"/>
    </xf>
    <xf numFmtId="165" fontId="32" fillId="5" borderId="14" xfId="0" applyNumberFormat="1" applyFont="1" applyFill="1" applyBorder="1" applyAlignment="1">
      <alignment horizontal="right" vertical="center"/>
    </xf>
    <xf numFmtId="166" fontId="34" fillId="6" borderId="9" xfId="0" applyNumberFormat="1" applyFont="1" applyFill="1" applyBorder="1" applyAlignment="1">
      <alignment horizontal="right" vertical="center"/>
    </xf>
    <xf numFmtId="165" fontId="34" fillId="6" borderId="9" xfId="0" applyNumberFormat="1" applyFont="1" applyFill="1" applyBorder="1" applyAlignment="1">
      <alignment horizontal="right" vertical="center"/>
    </xf>
    <xf numFmtId="0" fontId="32" fillId="5" borderId="6" xfId="0" applyFont="1" applyFill="1" applyBorder="1" applyAlignment="1">
      <alignment horizontal="center" vertical="center"/>
    </xf>
    <xf numFmtId="165" fontId="34" fillId="6" borderId="17" xfId="0" applyNumberFormat="1" applyFont="1" applyFill="1" applyBorder="1" applyAlignment="1">
      <alignment horizontal="right" vertical="center"/>
    </xf>
    <xf numFmtId="0" fontId="33" fillId="0" borderId="8" xfId="0" applyFont="1" applyBorder="1" applyAlignment="1">
      <alignment vertical="center"/>
    </xf>
    <xf numFmtId="3" fontId="34" fillId="0" borderId="18" xfId="0" applyNumberFormat="1" applyFont="1" applyBorder="1" applyAlignment="1">
      <alignment horizontal="right" vertical="center"/>
    </xf>
    <xf numFmtId="3" fontId="34" fillId="0" borderId="19" xfId="0" applyNumberFormat="1" applyFont="1" applyBorder="1" applyAlignment="1">
      <alignment horizontal="right" vertical="center"/>
    </xf>
    <xf numFmtId="3" fontId="34" fillId="0" borderId="20" xfId="0" applyNumberFormat="1" applyFont="1" applyBorder="1" applyAlignment="1">
      <alignment horizontal="right" vertical="center"/>
    </xf>
    <xf numFmtId="3" fontId="34" fillId="0" borderId="9" xfId="0" applyNumberFormat="1" applyFont="1" applyBorder="1" applyAlignment="1">
      <alignment horizontal="right" vertical="center"/>
    </xf>
    <xf numFmtId="3" fontId="34" fillId="0" borderId="21" xfId="0" applyNumberFormat="1" applyFont="1" applyBorder="1" applyAlignment="1">
      <alignment horizontal="right" vertical="center"/>
    </xf>
    <xf numFmtId="3" fontId="34" fillId="0" borderId="22" xfId="0" applyNumberFormat="1" applyFont="1" applyBorder="1" applyAlignment="1">
      <alignment horizontal="right" vertical="center"/>
    </xf>
    <xf numFmtId="3" fontId="34" fillId="0" borderId="23" xfId="0" applyNumberFormat="1" applyFont="1" applyBorder="1" applyAlignment="1">
      <alignment horizontal="right" vertical="center"/>
    </xf>
    <xf numFmtId="166" fontId="34" fillId="6" borderId="19" xfId="0" applyNumberFormat="1" applyFont="1" applyFill="1" applyBorder="1" applyAlignment="1">
      <alignment horizontal="right" vertical="center"/>
    </xf>
    <xf numFmtId="165" fontId="34" fillId="6" borderId="24" xfId="0" applyNumberFormat="1" applyFont="1" applyFill="1" applyBorder="1" applyAlignment="1">
      <alignment horizontal="right" vertical="center"/>
    </xf>
    <xf numFmtId="166" fontId="34" fillId="6" borderId="23" xfId="0" applyNumberFormat="1" applyFont="1" applyFill="1" applyBorder="1" applyAlignment="1">
      <alignment horizontal="right" vertical="center"/>
    </xf>
    <xf numFmtId="165" fontId="34" fillId="6" borderId="25" xfId="0" applyNumberFormat="1" applyFont="1" applyFill="1" applyBorder="1" applyAlignment="1">
      <alignment horizontal="right" vertical="center"/>
    </xf>
    <xf numFmtId="0" fontId="33" fillId="0" borderId="26" xfId="0" applyFont="1" applyBorder="1" applyAlignment="1">
      <alignment vertical="center"/>
    </xf>
    <xf numFmtId="3" fontId="34" fillId="0" borderId="27" xfId="0" applyNumberFormat="1" applyFont="1" applyBorder="1" applyAlignment="1">
      <alignment horizontal="right" vertical="center"/>
    </xf>
    <xf numFmtId="165" fontId="34" fillId="6" borderId="19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vertical="center"/>
    </xf>
    <xf numFmtId="3" fontId="34" fillId="0" borderId="29" xfId="0" applyNumberFormat="1" applyFont="1" applyBorder="1" applyAlignment="1">
      <alignment horizontal="right" vertical="center"/>
    </xf>
    <xf numFmtId="165" fontId="34" fillId="6" borderId="23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horizontal="left" vertical="center"/>
    </xf>
    <xf numFmtId="166" fontId="34" fillId="6" borderId="30" xfId="0" applyNumberFormat="1" applyFont="1" applyFill="1" applyBorder="1" applyAlignment="1">
      <alignment horizontal="right" vertical="center"/>
    </xf>
    <xf numFmtId="165" fontId="34" fillId="6" borderId="30" xfId="0" applyNumberFormat="1" applyFont="1" applyFill="1" applyBorder="1" applyAlignment="1">
      <alignment horizontal="right" vertical="center"/>
    </xf>
    <xf numFmtId="165" fontId="34" fillId="6" borderId="31" xfId="0" applyNumberFormat="1" applyFont="1" applyFill="1" applyBorder="1" applyAlignment="1">
      <alignment horizontal="right" vertical="center"/>
    </xf>
    <xf numFmtId="0" fontId="33" fillId="3" borderId="32" xfId="0" applyFont="1" applyFill="1" applyBorder="1" applyAlignment="1">
      <alignment horizontal="left" vertical="center" wrapText="1"/>
    </xf>
    <xf numFmtId="0" fontId="35" fillId="0" borderId="0" xfId="0" applyFont="1" applyAlignment="1">
      <alignment horizontal="right" vertical="center"/>
    </xf>
    <xf numFmtId="0" fontId="36" fillId="0" borderId="0" xfId="0" applyFont="1" applyAlignment="1">
      <alignment vertical="center"/>
    </xf>
    <xf numFmtId="3" fontId="34" fillId="4" borderId="9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vertical="center"/>
    </xf>
    <xf numFmtId="3" fontId="34" fillId="4" borderId="20" xfId="0" applyNumberFormat="1" applyFont="1" applyFill="1" applyBorder="1" applyAlignment="1">
      <alignment horizontal="right" vertical="center"/>
    </xf>
    <xf numFmtId="0" fontId="33" fillId="4" borderId="26" xfId="0" applyFont="1" applyFill="1" applyBorder="1" applyAlignment="1">
      <alignment vertical="center"/>
    </xf>
    <xf numFmtId="3" fontId="34" fillId="4" borderId="27" xfId="0" applyNumberFormat="1" applyFont="1" applyFill="1" applyBorder="1" applyAlignment="1">
      <alignment horizontal="right" vertical="center"/>
    </xf>
    <xf numFmtId="3" fontId="34" fillId="4" borderId="19" xfId="0" applyNumberFormat="1" applyFont="1" applyFill="1" applyBorder="1" applyAlignment="1">
      <alignment horizontal="right" vertical="center"/>
    </xf>
    <xf numFmtId="0" fontId="33" fillId="4" borderId="28" xfId="0" applyFont="1" applyFill="1" applyBorder="1" applyAlignment="1">
      <alignment vertical="center"/>
    </xf>
    <xf numFmtId="3" fontId="34" fillId="4" borderId="29" xfId="0" applyNumberFormat="1" applyFont="1" applyFill="1" applyBorder="1" applyAlignment="1">
      <alignment horizontal="right" vertical="center"/>
    </xf>
    <xf numFmtId="3" fontId="34" fillId="4" borderId="23" xfId="0" applyNumberFormat="1" applyFont="1" applyFill="1" applyBorder="1" applyAlignment="1">
      <alignment horizontal="right" vertical="center"/>
    </xf>
    <xf numFmtId="0" fontId="33" fillId="4" borderId="33" xfId="0" applyFont="1" applyFill="1" applyBorder="1" applyAlignment="1">
      <alignment vertical="center"/>
    </xf>
    <xf numFmtId="3" fontId="34" fillId="4" borderId="34" xfId="0" applyNumberFormat="1" applyFont="1" applyFill="1" applyBorder="1" applyAlignment="1">
      <alignment horizontal="right" vertical="center"/>
    </xf>
    <xf numFmtId="3" fontId="34" fillId="4" borderId="30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horizontal="left" vertical="center"/>
    </xf>
    <xf numFmtId="3" fontId="34" fillId="4" borderId="21" xfId="0" applyNumberFormat="1" applyFont="1" applyFill="1" applyBorder="1" applyAlignment="1">
      <alignment horizontal="right" vertical="center"/>
    </xf>
    <xf numFmtId="3" fontId="34" fillId="4" borderId="18" xfId="0" applyNumberFormat="1" applyFont="1" applyFill="1" applyBorder="1" applyAlignment="1">
      <alignment horizontal="right" vertical="center"/>
    </xf>
    <xf numFmtId="3" fontId="34" fillId="4" borderId="22" xfId="0" applyNumberFormat="1" applyFont="1" applyFill="1" applyBorder="1" applyAlignment="1">
      <alignment horizontal="right" vertical="center"/>
    </xf>
    <xf numFmtId="3" fontId="34" fillId="4" borderId="35" xfId="0" applyNumberFormat="1" applyFont="1" applyFill="1" applyBorder="1" applyAlignment="1">
      <alignment horizontal="right" vertical="center"/>
    </xf>
    <xf numFmtId="0" fontId="0" fillId="0" borderId="36" xfId="0" applyBorder="1"/>
    <xf numFmtId="0" fontId="0" fillId="6" borderId="0" xfId="0" applyFill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0" xfId="0" applyAlignment="1">
      <alignment horizontal="left"/>
    </xf>
    <xf numFmtId="0" fontId="37" fillId="0" borderId="0" xfId="0" applyFont="1"/>
    <xf numFmtId="168" fontId="30" fillId="5" borderId="10" xfId="0" applyNumberFormat="1" applyFont="1" applyFill="1" applyBorder="1" applyAlignment="1">
      <alignment horizontal="right" vertical="center"/>
    </xf>
    <xf numFmtId="167" fontId="28" fillId="4" borderId="6" xfId="0" applyNumberFormat="1" applyFont="1" applyFill="1" applyBorder="1" applyAlignment="1">
      <alignment horizontal="right" vertical="center"/>
    </xf>
    <xf numFmtId="167" fontId="28" fillId="4" borderId="4" xfId="0" applyNumberFormat="1" applyFont="1" applyFill="1" applyBorder="1" applyAlignment="1">
      <alignment horizontal="right" vertical="center"/>
    </xf>
    <xf numFmtId="167" fontId="28" fillId="0" borderId="3" xfId="0" applyNumberFormat="1" applyFont="1" applyBorder="1" applyAlignment="1">
      <alignment horizontal="right" vertical="center"/>
    </xf>
    <xf numFmtId="167" fontId="28" fillId="0" borderId="1" xfId="0" applyNumberFormat="1" applyFont="1" applyBorder="1" applyAlignment="1">
      <alignment horizontal="right" vertical="center"/>
    </xf>
    <xf numFmtId="167" fontId="29" fillId="3" borderId="6" xfId="0" applyNumberFormat="1" applyFont="1" applyFill="1" applyBorder="1" applyAlignment="1">
      <alignment horizontal="right" vertical="center"/>
    </xf>
    <xf numFmtId="167" fontId="28" fillId="4" borderId="5" xfId="0" applyNumberFormat="1" applyFont="1" applyFill="1" applyBorder="1" applyAlignment="1">
      <alignment horizontal="right" vertical="center"/>
    </xf>
    <xf numFmtId="167" fontId="28" fillId="0" borderId="7" xfId="0" applyNumberFormat="1" applyFont="1" applyBorder="1" applyAlignment="1">
      <alignment horizontal="right" vertical="center"/>
    </xf>
    <xf numFmtId="0" fontId="20" fillId="4" borderId="3" xfId="0" applyFont="1" applyFill="1" applyBorder="1" applyAlignment="1">
      <alignment horizontal="left" vertical="center"/>
    </xf>
    <xf numFmtId="0" fontId="0" fillId="0" borderId="41" xfId="0" applyBorder="1"/>
    <xf numFmtId="0" fontId="0" fillId="0" borderId="42" xfId="0" applyBorder="1"/>
    <xf numFmtId="0" fontId="27" fillId="0" borderId="0" xfId="0" applyFont="1"/>
    <xf numFmtId="0" fontId="0" fillId="0" borderId="36" xfId="0" applyBorder="1" applyAlignment="1">
      <alignment horizontal="left"/>
    </xf>
    <xf numFmtId="3" fontId="25" fillId="5" borderId="0" xfId="0" applyNumberFormat="1" applyFont="1" applyFill="1" applyAlignment="1">
      <alignment horizontal="right" vertical="center"/>
    </xf>
    <xf numFmtId="0" fontId="30" fillId="5" borderId="1" xfId="0" applyFont="1" applyFill="1" applyBorder="1" applyAlignment="1">
      <alignment horizontal="center" vertical="center"/>
    </xf>
    <xf numFmtId="0" fontId="20" fillId="4" borderId="11" xfId="0" applyFont="1" applyFill="1" applyBorder="1" applyAlignment="1">
      <alignment horizontal="left" vertical="center"/>
    </xf>
    <xf numFmtId="0" fontId="30" fillId="5" borderId="10" xfId="0" applyFont="1" applyFill="1" applyBorder="1" applyAlignment="1">
      <alignment horizontal="left" vertical="center" indent="1"/>
    </xf>
    <xf numFmtId="3" fontId="20" fillId="3" borderId="4" xfId="0" applyNumberFormat="1" applyFont="1" applyFill="1" applyBorder="1" applyAlignment="1">
      <alignment horizontal="right" vertical="center"/>
    </xf>
    <xf numFmtId="3" fontId="20" fillId="3" borderId="6" xfId="0" applyNumberFormat="1" applyFont="1" applyFill="1" applyBorder="1" applyAlignment="1">
      <alignment horizontal="right" vertical="center"/>
    </xf>
    <xf numFmtId="3" fontId="20" fillId="3" borderId="12" xfId="0" applyNumberFormat="1" applyFont="1" applyFill="1" applyBorder="1" applyAlignment="1">
      <alignment horizontal="right" vertical="center"/>
    </xf>
    <xf numFmtId="0" fontId="27" fillId="0" borderId="9" xfId="0" applyFont="1" applyBorder="1" applyAlignment="1">
      <alignment vertical="center"/>
    </xf>
    <xf numFmtId="0" fontId="26" fillId="0" borderId="7" xfId="0" applyFont="1" applyBorder="1" applyAlignment="1">
      <alignment vertical="center"/>
    </xf>
    <xf numFmtId="0" fontId="28" fillId="0" borderId="8" xfId="0" applyFont="1" applyBorder="1" applyAlignment="1">
      <alignment horizontal="right" vertical="center"/>
    </xf>
    <xf numFmtId="0" fontId="27" fillId="0" borderId="4" xfId="0" applyFont="1" applyBorder="1" applyAlignment="1">
      <alignment horizontal="left" vertical="center"/>
    </xf>
    <xf numFmtId="0" fontId="30" fillId="5" borderId="4" xfId="0" applyFont="1" applyFill="1" applyBorder="1" applyAlignment="1">
      <alignment horizontal="center" vertical="center"/>
    </xf>
    <xf numFmtId="3" fontId="28" fillId="4" borderId="4" xfId="0" applyNumberFormat="1" applyFont="1" applyFill="1" applyBorder="1" applyAlignment="1">
      <alignment vertical="center"/>
    </xf>
    <xf numFmtId="0" fontId="7" fillId="0" borderId="43" xfId="0" applyFont="1" applyBorder="1"/>
    <xf numFmtId="0" fontId="28" fillId="0" borderId="11" xfId="0" applyFont="1" applyBorder="1" applyAlignment="1">
      <alignment horizontal="right" vertical="center"/>
    </xf>
    <xf numFmtId="0" fontId="28" fillId="0" borderId="4" xfId="0" applyFont="1" applyBorder="1" applyAlignment="1">
      <alignment horizontal="right" vertical="center"/>
    </xf>
    <xf numFmtId="0" fontId="28" fillId="0" borderId="4" xfId="0" applyFont="1" applyBorder="1" applyAlignment="1">
      <alignment vertical="center"/>
    </xf>
    <xf numFmtId="0" fontId="30" fillId="5" borderId="7" xfId="0" applyFont="1" applyFill="1" applyBorder="1" applyAlignment="1">
      <alignment horizontal="center" vertical="center"/>
    </xf>
    <xf numFmtId="0" fontId="7" fillId="0" borderId="44" xfId="0" applyFont="1" applyBorder="1"/>
    <xf numFmtId="3" fontId="25" fillId="5" borderId="8" xfId="0" applyNumberFormat="1" applyFont="1" applyFill="1" applyBorder="1" applyAlignment="1">
      <alignment horizontal="right" vertical="center"/>
    </xf>
    <xf numFmtId="167" fontId="25" fillId="5" borderId="5" xfId="0" applyNumberFormat="1" applyFont="1" applyFill="1" applyBorder="1" applyAlignment="1">
      <alignment horizontal="right" vertical="center"/>
    </xf>
    <xf numFmtId="3" fontId="25" fillId="5" borderId="4" xfId="0" applyNumberFormat="1" applyFont="1" applyFill="1" applyBorder="1" applyAlignment="1">
      <alignment vertical="center"/>
    </xf>
    <xf numFmtId="3" fontId="32" fillId="5" borderId="6" xfId="0" applyNumberFormat="1" applyFont="1" applyFill="1" applyBorder="1" applyAlignment="1">
      <alignment horizontal="right" vertical="center"/>
    </xf>
    <xf numFmtId="165" fontId="32" fillId="5" borderId="6" xfId="0" applyNumberFormat="1" applyFont="1" applyFill="1" applyBorder="1" applyAlignment="1">
      <alignment horizontal="right" vertical="center"/>
    </xf>
    <xf numFmtId="168" fontId="30" fillId="5" borderId="8" xfId="0" applyNumberFormat="1" applyFont="1" applyFill="1" applyBorder="1" applyAlignment="1">
      <alignment horizontal="right" vertical="center"/>
    </xf>
    <xf numFmtId="3" fontId="30" fillId="5" borderId="4" xfId="0" applyNumberFormat="1" applyFont="1" applyFill="1" applyBorder="1" applyAlignment="1">
      <alignment horizontal="right" vertical="center"/>
    </xf>
    <xf numFmtId="0" fontId="30" fillId="5" borderId="7" xfId="0" applyFont="1" applyFill="1" applyBorder="1" applyAlignment="1">
      <alignment horizontal="left" vertical="center" indent="1"/>
    </xf>
    <xf numFmtId="0" fontId="32" fillId="5" borderId="45" xfId="0" applyFont="1" applyFill="1" applyBorder="1" applyAlignment="1">
      <alignment horizontal="center" vertical="center"/>
    </xf>
    <xf numFmtId="0" fontId="33" fillId="3" borderId="53" xfId="0" applyFont="1" applyFill="1" applyBorder="1" applyAlignment="1">
      <alignment horizontal="left" vertical="center" wrapText="1"/>
    </xf>
    <xf numFmtId="0" fontId="33" fillId="2" borderId="54" xfId="0" applyFont="1" applyFill="1" applyBorder="1" applyAlignment="1">
      <alignment horizontal="left" vertical="center" wrapText="1"/>
    </xf>
    <xf numFmtId="3" fontId="34" fillId="2" borderId="55" xfId="0" applyNumberFormat="1" applyFont="1" applyFill="1" applyBorder="1" applyAlignment="1">
      <alignment horizontal="right" vertical="center" wrapText="1"/>
    </xf>
    <xf numFmtId="3" fontId="34" fillId="2" borderId="56" xfId="0" applyNumberFormat="1" applyFont="1" applyFill="1" applyBorder="1" applyAlignment="1">
      <alignment horizontal="right" vertical="center" wrapText="1"/>
    </xf>
    <xf numFmtId="166" fontId="34" fillId="2" borderId="30" xfId="0" applyNumberFormat="1" applyFont="1" applyFill="1" applyBorder="1" applyAlignment="1">
      <alignment horizontal="right" vertical="center" wrapText="1"/>
    </xf>
    <xf numFmtId="165" fontId="34" fillId="2" borderId="57" xfId="0" applyNumberFormat="1" applyFont="1" applyFill="1" applyBorder="1" applyAlignment="1">
      <alignment horizontal="right" vertical="center" wrapText="1"/>
    </xf>
    <xf numFmtId="3" fontId="34" fillId="2" borderId="58" xfId="0" applyNumberFormat="1" applyFont="1" applyFill="1" applyBorder="1" applyAlignment="1">
      <alignment horizontal="right" vertical="center" wrapText="1"/>
    </xf>
    <xf numFmtId="0" fontId="22" fillId="0" borderId="60" xfId="0" applyFont="1" applyBorder="1" applyAlignment="1">
      <alignment horizontal="left" vertical="center" wrapText="1" indent="1"/>
    </xf>
    <xf numFmtId="3" fontId="21" fillId="0" borderId="61" xfId="0" applyNumberFormat="1" applyFont="1" applyBorder="1" applyAlignment="1">
      <alignment horizontal="right" vertical="center" wrapText="1"/>
    </xf>
    <xf numFmtId="168" fontId="21" fillId="0" borderId="61" xfId="0" applyNumberFormat="1" applyFont="1" applyBorder="1" applyAlignment="1">
      <alignment horizontal="right" vertical="center" wrapText="1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0" fillId="4" borderId="49" xfId="0" applyFont="1" applyFill="1" applyBorder="1" applyAlignment="1">
      <alignment horizontal="left" vertical="center"/>
    </xf>
    <xf numFmtId="0" fontId="20" fillId="3" borderId="5" xfId="0" applyFont="1" applyFill="1" applyBorder="1" applyAlignment="1">
      <alignment horizontal="left" vertical="center" indent="1"/>
    </xf>
    <xf numFmtId="0" fontId="20" fillId="3" borderId="48" xfId="0" applyFont="1" applyFill="1" applyBorder="1" applyAlignment="1">
      <alignment horizontal="left" vertical="center" indent="1"/>
    </xf>
    <xf numFmtId="0" fontId="25" fillId="5" borderId="47" xfId="0" applyFont="1" applyFill="1" applyBorder="1" applyAlignment="1">
      <alignment horizontal="right" vertical="center"/>
    </xf>
    <xf numFmtId="0" fontId="30" fillId="5" borderId="46" xfId="0" applyFont="1" applyFill="1" applyBorder="1" applyAlignment="1">
      <alignment horizontal="center" vertical="center"/>
    </xf>
    <xf numFmtId="0" fontId="30" fillId="5" borderId="47" xfId="0" applyFont="1" applyFill="1" applyBorder="1" applyAlignment="1">
      <alignment horizontal="center" vertical="center"/>
    </xf>
    <xf numFmtId="0" fontId="30" fillId="5" borderId="48" xfId="0" applyFont="1" applyFill="1" applyBorder="1" applyAlignment="1">
      <alignment horizontal="center" vertical="center"/>
    </xf>
    <xf numFmtId="0" fontId="20" fillId="3" borderId="48" xfId="0" applyFont="1" applyFill="1" applyBorder="1" applyAlignment="1">
      <alignment horizontal="left" vertical="center" wrapText="1" indent="1"/>
    </xf>
    <xf numFmtId="0" fontId="33" fillId="3" borderId="32" xfId="0" applyFont="1" applyFill="1" applyBorder="1" applyAlignment="1">
      <alignment horizontal="left" vertical="center" wrapText="1"/>
    </xf>
    <xf numFmtId="0" fontId="33" fillId="3" borderId="52" xfId="0" applyFont="1" applyFill="1" applyBorder="1" applyAlignment="1">
      <alignment horizontal="left" vertical="center" wrapText="1"/>
    </xf>
    <xf numFmtId="0" fontId="32" fillId="5" borderId="47" xfId="0" applyFont="1" applyFill="1" applyBorder="1" applyAlignment="1">
      <alignment horizontal="right" vertical="center"/>
    </xf>
    <xf numFmtId="0" fontId="32" fillId="5" borderId="51" xfId="0" applyFont="1" applyFill="1" applyBorder="1" applyAlignment="1">
      <alignment horizontal="center" vertical="center"/>
    </xf>
    <xf numFmtId="0" fontId="33" fillId="3" borderId="45" xfId="0" applyFont="1" applyFill="1" applyBorder="1" applyAlignment="1">
      <alignment horizontal="left" vertical="center" wrapText="1"/>
    </xf>
    <xf numFmtId="0" fontId="32" fillId="5" borderId="50" xfId="0" applyFont="1" applyFill="1" applyBorder="1" applyAlignment="1">
      <alignment horizontal="center" vertical="center"/>
    </xf>
    <xf numFmtId="0" fontId="32" fillId="5" borderId="4" xfId="0" applyFont="1" applyFill="1" applyBorder="1" applyAlignment="1">
      <alignment horizontal="center" vertical="center"/>
    </xf>
    <xf numFmtId="0" fontId="32" fillId="5" borderId="46" xfId="0" applyFont="1" applyFill="1" applyBorder="1" applyAlignment="1">
      <alignment horizontal="center" vertical="center"/>
    </xf>
    <xf numFmtId="0" fontId="32" fillId="5" borderId="59" xfId="0" applyFont="1" applyFill="1" applyBorder="1" applyAlignment="1">
      <alignment horizontal="center" vertical="center"/>
    </xf>
    <xf numFmtId="0" fontId="30" fillId="5" borderId="5" xfId="0" applyFont="1" applyFill="1" applyBorder="1" applyAlignment="1">
      <alignment horizontal="center" vertical="center"/>
    </xf>
    <xf numFmtId="0" fontId="30" fillId="5" borderId="62" xfId="0" applyFont="1" applyFill="1" applyBorder="1" applyAlignment="1">
      <alignment horizontal="center" vertical="center"/>
    </xf>
    <xf numFmtId="0" fontId="38" fillId="0" borderId="2" xfId="1" applyBorder="1"/>
    <xf numFmtId="0" fontId="38" fillId="0" borderId="3" xfId="1" applyBorder="1"/>
    <xf numFmtId="0" fontId="38" fillId="0" borderId="4" xfId="1" applyBorder="1"/>
    <xf numFmtId="0" fontId="38" fillId="0" borderId="5" xfId="1" applyBorder="1"/>
    <xf numFmtId="0" fontId="38" fillId="0" borderId="0" xfId="1"/>
    <xf numFmtId="0" fontId="38" fillId="0" borderId="6" xfId="1" applyBorder="1"/>
    <xf numFmtId="0" fontId="38" fillId="0" borderId="7" xfId="1" applyBorder="1"/>
    <xf numFmtId="0" fontId="38" fillId="0" borderId="8" xfId="1" applyBorder="1"/>
    <xf numFmtId="0" fontId="38" fillId="0" borderId="9" xfId="1" applyBorder="1"/>
    <xf numFmtId="0" fontId="38" fillId="0" borderId="10" xfId="1" applyBorder="1"/>
    <xf numFmtId="0" fontId="38" fillId="0" borderId="11" xfId="1" applyBorder="1"/>
    <xf numFmtId="0" fontId="38" fillId="0" borderId="1" xfId="1" applyBorder="1"/>
    <xf numFmtId="0" fontId="38" fillId="0" borderId="12" xfId="1" applyBorder="1"/>
    <xf numFmtId="0" fontId="38" fillId="0" borderId="13" xfId="1" applyBorder="1"/>
    <xf numFmtId="0" fontId="38" fillId="0" borderId="14" xfId="1" applyBorder="1"/>
    <xf numFmtId="0" fontId="38" fillId="0" borderId="15" xfId="1" applyBorder="1"/>
    <xf numFmtId="0" fontId="14" fillId="0" borderId="7" xfId="1" applyFont="1" applyBorder="1"/>
    <xf numFmtId="0" fontId="15" fillId="0" borderId="7" xfId="1" applyFont="1" applyBorder="1"/>
    <xf numFmtId="0" fontId="38" fillId="0" borderId="41" xfId="1" applyBorder="1"/>
    <xf numFmtId="0" fontId="38" fillId="0" borderId="42" xfId="1" applyBorder="1"/>
    <xf numFmtId="0" fontId="27" fillId="0" borderId="0" xfId="1" applyFont="1"/>
    <xf numFmtId="0" fontId="30" fillId="5" borderId="15" xfId="0" applyFont="1" applyFill="1" applyBorder="1" applyAlignment="1">
      <alignment horizontal="center" vertical="center"/>
    </xf>
    <xf numFmtId="0" fontId="30" fillId="5" borderId="11" xfId="0" applyFont="1" applyFill="1" applyBorder="1" applyAlignment="1">
      <alignment horizontal="center" vertical="center"/>
    </xf>
    <xf numFmtId="0" fontId="30" fillId="5" borderId="6" xfId="0" applyFont="1" applyFill="1" applyBorder="1" applyAlignment="1">
      <alignment horizontal="center" vertical="center"/>
    </xf>
    <xf numFmtId="0" fontId="22" fillId="0" borderId="63" xfId="0" applyFont="1" applyBorder="1" applyAlignment="1">
      <alignment horizontal="left" vertical="center" wrapText="1" indent="1"/>
    </xf>
    <xf numFmtId="3" fontId="21" fillId="0" borderId="64" xfId="0" applyNumberFormat="1" applyFont="1" applyBorder="1" applyAlignment="1">
      <alignment horizontal="right" vertical="center" wrapText="1"/>
    </xf>
    <xf numFmtId="168" fontId="21" fillId="0" borderId="64" xfId="0" applyNumberFormat="1" applyFont="1" applyBorder="1" applyAlignment="1">
      <alignment horizontal="right" vertical="center" wrapText="1"/>
    </xf>
    <xf numFmtId="0" fontId="21" fillId="0" borderId="1" xfId="0" applyFont="1" applyBorder="1"/>
    <xf numFmtId="0" fontId="30" fillId="5" borderId="0" xfId="0" applyFont="1" applyFill="1" applyAlignment="1">
      <alignment horizontal="left" vertical="center" indent="1"/>
    </xf>
    <xf numFmtId="3" fontId="30" fillId="5" borderId="1" xfId="0" applyNumberFormat="1" applyFont="1" applyFill="1" applyBorder="1" applyAlignment="1">
      <alignment horizontal="right" vertical="center"/>
    </xf>
    <xf numFmtId="168" fontId="30" fillId="5" borderId="14" xfId="0" applyNumberFormat="1" applyFont="1" applyFill="1" applyBorder="1" applyAlignment="1">
      <alignment horizontal="right" vertical="center"/>
    </xf>
    <xf numFmtId="0" fontId="0" fillId="0" borderId="65" xfId="0" applyBorder="1"/>
    <xf numFmtId="0" fontId="0" fillId="0" borderId="66" xfId="0" applyBorder="1"/>
    <xf numFmtId="0" fontId="21" fillId="0" borderId="67" xfId="0" applyFont="1" applyBorder="1"/>
    <xf numFmtId="0" fontId="0" fillId="0" borderId="68" xfId="0" applyBorder="1"/>
    <xf numFmtId="0" fontId="0" fillId="0" borderId="0" xfId="0" applyAlignment="1">
      <alignment vertical="center"/>
    </xf>
    <xf numFmtId="0" fontId="0" fillId="0" borderId="0" xfId="0" applyAlignment="1">
      <alignment horizontal="left" indent="1"/>
    </xf>
    <xf numFmtId="0" fontId="0" fillId="0" borderId="69" xfId="0" applyBorder="1"/>
    <xf numFmtId="0" fontId="0" fillId="0" borderId="70" xfId="0" applyBorder="1"/>
    <xf numFmtId="0" fontId="40" fillId="0" borderId="0" xfId="0" applyFont="1" applyAlignment="1">
      <alignment vertical="center"/>
    </xf>
    <xf numFmtId="0" fontId="27" fillId="2" borderId="0" xfId="0" applyFont="1" applyFill="1"/>
    <xf numFmtId="0" fontId="41" fillId="0" borderId="0" xfId="0" applyFont="1"/>
    <xf numFmtId="2" fontId="24" fillId="0" borderId="0" xfId="0" applyNumberFormat="1" applyFont="1"/>
    <xf numFmtId="0" fontId="19" fillId="0" borderId="0" xfId="0" applyFont="1"/>
    <xf numFmtId="0" fontId="42" fillId="2" borderId="0" xfId="0" quotePrefix="1" applyFont="1" applyFill="1" applyAlignment="1">
      <alignment horizontal="right"/>
    </xf>
    <xf numFmtId="0" fontId="43" fillId="0" borderId="0" xfId="0" applyFont="1"/>
    <xf numFmtId="0" fontId="43" fillId="0" borderId="0" xfId="0" applyFont="1" applyAlignment="1">
      <alignment horizontal="center"/>
    </xf>
    <xf numFmtId="3" fontId="41" fillId="0" borderId="0" xfId="0" applyNumberFormat="1" applyFont="1"/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24" fillId="6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44" fillId="2" borderId="0" xfId="0" applyFont="1" applyFill="1" applyAlignment="1">
      <alignment horizontal="center"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center" vertical="center"/>
    </xf>
    <xf numFmtId="0" fontId="24" fillId="6" borderId="71" xfId="0" applyFont="1" applyFill="1" applyBorder="1" applyAlignment="1">
      <alignment vertical="center"/>
    </xf>
    <xf numFmtId="0" fontId="24" fillId="6" borderId="72" xfId="0" applyFont="1" applyFill="1" applyBorder="1" applyAlignment="1">
      <alignment vertical="center"/>
    </xf>
    <xf numFmtId="0" fontId="24" fillId="6" borderId="73" xfId="0" applyFont="1" applyFill="1" applyBorder="1" applyAlignment="1">
      <alignment vertical="center"/>
    </xf>
    <xf numFmtId="0" fontId="24" fillId="6" borderId="74" xfId="0" applyFont="1" applyFill="1" applyBorder="1" applyAlignment="1">
      <alignment vertical="center"/>
    </xf>
    <xf numFmtId="0" fontId="39" fillId="0" borderId="0" xfId="0" applyFont="1"/>
    <xf numFmtId="169" fontId="24" fillId="0" borderId="0" xfId="0" applyNumberFormat="1" applyFont="1"/>
    <xf numFmtId="0" fontId="24" fillId="0" borderId="71" xfId="0" applyFont="1" applyBorder="1"/>
    <xf numFmtId="0" fontId="24" fillId="0" borderId="72" xfId="0" applyFont="1" applyBorder="1"/>
    <xf numFmtId="0" fontId="24" fillId="0" borderId="73" xfId="0" applyFont="1" applyBorder="1"/>
    <xf numFmtId="0" fontId="24" fillId="0" borderId="74" xfId="0" applyFont="1" applyBorder="1"/>
    <xf numFmtId="170" fontId="24" fillId="0" borderId="0" xfId="0" applyNumberFormat="1" applyFont="1"/>
    <xf numFmtId="0" fontId="0" fillId="2" borderId="0" xfId="0" applyFill="1" applyAlignment="1">
      <alignment horizontal="center" vertical="center"/>
    </xf>
    <xf numFmtId="3" fontId="24" fillId="0" borderId="0" xfId="0" applyNumberFormat="1" applyFont="1" applyAlignment="1">
      <alignment vertical="center"/>
    </xf>
    <xf numFmtId="169" fontId="24" fillId="0" borderId="0" xfId="0" applyNumberFormat="1" applyFont="1" applyAlignment="1">
      <alignment vertical="center"/>
    </xf>
    <xf numFmtId="170" fontId="2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</cellXfs>
  <cellStyles count="2">
    <cellStyle name="Normal" xfId="0" builtinId="0"/>
    <cellStyle name="Normal 2" xfId="1" xr:uid="{CC3C6033-BC6B-46AB-B9F1-4316308A62A0}"/>
  </cellStyles>
  <dxfs count="75"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tráfico'!$E$7:$E$34</c:f>
              <c:numCache>
                <c:formatCode>#,##0</c:formatCode>
                <c:ptCount val="28"/>
                <c:pt idx="0">
                  <c:v>781178.89399999997</c:v>
                </c:pt>
                <c:pt idx="1">
                  <c:v>210344</c:v>
                </c:pt>
                <c:pt idx="2">
                  <c:v>356627.13699999999</c:v>
                </c:pt>
                <c:pt idx="3">
                  <c:v>370650.87800000003</c:v>
                </c:pt>
                <c:pt idx="4">
                  <c:v>8180179.0489999996</c:v>
                </c:pt>
                <c:pt idx="5">
                  <c:v>479173.41600000003</c:v>
                </c:pt>
                <c:pt idx="6">
                  <c:v>1242594.0330000001</c:v>
                </c:pt>
                <c:pt idx="7">
                  <c:v>4799703.4479999999</c:v>
                </c:pt>
                <c:pt idx="8">
                  <c:v>2388449</c:v>
                </c:pt>
                <c:pt idx="9">
                  <c:v>3156461.6510000001</c:v>
                </c:pt>
                <c:pt idx="10">
                  <c:v>1473236.83</c:v>
                </c:pt>
                <c:pt idx="11">
                  <c:v>148028</c:v>
                </c:pt>
                <c:pt idx="12">
                  <c:v>407584.25099999999</c:v>
                </c:pt>
                <c:pt idx="13">
                  <c:v>1342947.683</c:v>
                </c:pt>
                <c:pt idx="14">
                  <c:v>2574636.878</c:v>
                </c:pt>
                <c:pt idx="15">
                  <c:v>3128000.59</c:v>
                </c:pt>
                <c:pt idx="16">
                  <c:v>401936.58899999998</c:v>
                </c:pt>
                <c:pt idx="17">
                  <c:v>182895.15400000001</c:v>
                </c:pt>
                <c:pt idx="18">
                  <c:v>44279</c:v>
                </c:pt>
                <c:pt idx="19">
                  <c:v>209594.375</c:v>
                </c:pt>
                <c:pt idx="20">
                  <c:v>210651.973</c:v>
                </c:pt>
                <c:pt idx="21">
                  <c:v>1265124.5630000001</c:v>
                </c:pt>
                <c:pt idx="22">
                  <c:v>416840.43599999999</c:v>
                </c:pt>
                <c:pt idx="23">
                  <c:v>300661</c:v>
                </c:pt>
                <c:pt idx="24">
                  <c:v>2337170.7740000002</c:v>
                </c:pt>
                <c:pt idx="25">
                  <c:v>6134259.6809999999</c:v>
                </c:pt>
                <c:pt idx="26">
                  <c:v>329274.75400000002</c:v>
                </c:pt>
                <c:pt idx="27">
                  <c:v>91205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F-4DA6-823E-2ADBFDB40C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tráfico'!$D$7:$D$34</c:f>
              <c:numCache>
                <c:formatCode>#,##0</c:formatCode>
                <c:ptCount val="28"/>
                <c:pt idx="0">
                  <c:v>1159413.912</c:v>
                </c:pt>
                <c:pt idx="1">
                  <c:v>205184.489</c:v>
                </c:pt>
                <c:pt idx="2">
                  <c:v>390300.505</c:v>
                </c:pt>
                <c:pt idx="3">
                  <c:v>383150.14600000001</c:v>
                </c:pt>
                <c:pt idx="4">
                  <c:v>9054063.5370000005</c:v>
                </c:pt>
                <c:pt idx="5">
                  <c:v>406987.62900000002</c:v>
                </c:pt>
                <c:pt idx="6">
                  <c:v>1113748.737</c:v>
                </c:pt>
                <c:pt idx="7">
                  <c:v>5048759.2080000006</c:v>
                </c:pt>
                <c:pt idx="8">
                  <c:v>2993746</c:v>
                </c:pt>
                <c:pt idx="9">
                  <c:v>3086965.3640000001</c:v>
                </c:pt>
                <c:pt idx="10">
                  <c:v>1052164.338</c:v>
                </c:pt>
                <c:pt idx="11">
                  <c:v>177268</c:v>
                </c:pt>
                <c:pt idx="12">
                  <c:v>619447.84</c:v>
                </c:pt>
                <c:pt idx="13">
                  <c:v>1333997.575</c:v>
                </c:pt>
                <c:pt idx="14">
                  <c:v>3012889.281</c:v>
                </c:pt>
                <c:pt idx="15">
                  <c:v>2672260.8590000002</c:v>
                </c:pt>
                <c:pt idx="16">
                  <c:v>305480.46299999999</c:v>
                </c:pt>
                <c:pt idx="17">
                  <c:v>302794.46299999999</c:v>
                </c:pt>
                <c:pt idx="18">
                  <c:v>42357</c:v>
                </c:pt>
                <c:pt idx="19">
                  <c:v>262891.63199999998</c:v>
                </c:pt>
                <c:pt idx="20">
                  <c:v>253860.25</c:v>
                </c:pt>
                <c:pt idx="21">
                  <c:v>1136703.32</c:v>
                </c:pt>
                <c:pt idx="22">
                  <c:v>689918.74699999997</c:v>
                </c:pt>
                <c:pt idx="23">
                  <c:v>393658</c:v>
                </c:pt>
                <c:pt idx="24">
                  <c:v>3090434.2009999999</c:v>
                </c:pt>
                <c:pt idx="25">
                  <c:v>6158300.2369999997</c:v>
                </c:pt>
                <c:pt idx="26">
                  <c:v>355890.37099999998</c:v>
                </c:pt>
                <c:pt idx="27">
                  <c:v>99612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DF-4DA6-823E-2ADBFDB40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4997310"/>
        <c:axId val="6934454"/>
      </c:barChart>
      <c:catAx>
        <c:axId val="5499731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934454"/>
        <c:crosses val="autoZero"/>
        <c:auto val="1"/>
        <c:lblAlgn val="ctr"/>
        <c:lblOffset val="100"/>
        <c:noMultiLvlLbl val="0"/>
      </c:catAx>
      <c:valAx>
        <c:axId val="693445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9525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997310"/>
        <c:crosses val="autoZero"/>
        <c:crossBetween val="between"/>
      </c:valAx>
      <c:spPr>
        <a:noFill/>
        <a:ln w="9525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9525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281324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9994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864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8-427E-AF61-270FD6A93B3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350154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10024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151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8-427E-AF61-270FD6A93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0207911"/>
        <c:axId val="40803937"/>
      </c:barChart>
      <c:catAx>
        <c:axId val="5020791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803937"/>
        <c:crosses val="autoZero"/>
        <c:auto val="1"/>
        <c:lblAlgn val="ctr"/>
        <c:lblOffset val="100"/>
        <c:noMultiLvlLbl val="0"/>
      </c:catAx>
      <c:valAx>
        <c:axId val="4080393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20791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tránsito'!$E$7:$E$34</c:f>
              <c:numCache>
                <c:formatCode>#,##0</c:formatCode>
                <c:ptCount val="28"/>
                <c:pt idx="0">
                  <c:v>86396</c:v>
                </c:pt>
                <c:pt idx="1">
                  <c:v>5249</c:v>
                </c:pt>
                <c:pt idx="2">
                  <c:v>15</c:v>
                </c:pt>
                <c:pt idx="3">
                  <c:v>0</c:v>
                </c:pt>
                <c:pt idx="4">
                  <c:v>4967797</c:v>
                </c:pt>
                <c:pt idx="5">
                  <c:v>48455</c:v>
                </c:pt>
                <c:pt idx="6">
                  <c:v>1123</c:v>
                </c:pt>
                <c:pt idx="7">
                  <c:v>1585179</c:v>
                </c:pt>
                <c:pt idx="8">
                  <c:v>3998</c:v>
                </c:pt>
                <c:pt idx="9">
                  <c:v>2277</c:v>
                </c:pt>
                <c:pt idx="10">
                  <c:v>285</c:v>
                </c:pt>
                <c:pt idx="11">
                  <c:v>0</c:v>
                </c:pt>
                <c:pt idx="12">
                  <c:v>26570</c:v>
                </c:pt>
                <c:pt idx="13">
                  <c:v>8260</c:v>
                </c:pt>
                <c:pt idx="14">
                  <c:v>123307</c:v>
                </c:pt>
                <c:pt idx="15">
                  <c:v>1604091</c:v>
                </c:pt>
                <c:pt idx="16">
                  <c:v>242630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1636</c:v>
                </c:pt>
                <c:pt idx="21">
                  <c:v>74780</c:v>
                </c:pt>
                <c:pt idx="22">
                  <c:v>24001</c:v>
                </c:pt>
                <c:pt idx="23">
                  <c:v>0</c:v>
                </c:pt>
                <c:pt idx="24">
                  <c:v>20274</c:v>
                </c:pt>
                <c:pt idx="25">
                  <c:v>2397925</c:v>
                </c:pt>
                <c:pt idx="26">
                  <c:v>31268</c:v>
                </c:pt>
                <c:pt idx="27">
                  <c:v>2246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8-48A4-B360-C96A9BBF412C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tránsito'!$D$7:$D$34</c:f>
              <c:numCache>
                <c:formatCode>#,##0</c:formatCode>
                <c:ptCount val="28"/>
                <c:pt idx="0">
                  <c:v>41024</c:v>
                </c:pt>
                <c:pt idx="1">
                  <c:v>297</c:v>
                </c:pt>
                <c:pt idx="2">
                  <c:v>0</c:v>
                </c:pt>
                <c:pt idx="3">
                  <c:v>0</c:v>
                </c:pt>
                <c:pt idx="4">
                  <c:v>5407831</c:v>
                </c:pt>
                <c:pt idx="5">
                  <c:v>31744</c:v>
                </c:pt>
                <c:pt idx="6">
                  <c:v>720</c:v>
                </c:pt>
                <c:pt idx="7">
                  <c:v>2035022</c:v>
                </c:pt>
                <c:pt idx="8">
                  <c:v>4973</c:v>
                </c:pt>
                <c:pt idx="9">
                  <c:v>74172</c:v>
                </c:pt>
                <c:pt idx="10">
                  <c:v>103</c:v>
                </c:pt>
                <c:pt idx="11">
                  <c:v>0</c:v>
                </c:pt>
                <c:pt idx="12">
                  <c:v>132715</c:v>
                </c:pt>
                <c:pt idx="13">
                  <c:v>230107</c:v>
                </c:pt>
                <c:pt idx="14">
                  <c:v>152787</c:v>
                </c:pt>
                <c:pt idx="15">
                  <c:v>1169280</c:v>
                </c:pt>
                <c:pt idx="16">
                  <c:v>10354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942</c:v>
                </c:pt>
                <c:pt idx="21">
                  <c:v>50484</c:v>
                </c:pt>
                <c:pt idx="22">
                  <c:v>17082</c:v>
                </c:pt>
                <c:pt idx="23">
                  <c:v>0</c:v>
                </c:pt>
                <c:pt idx="24">
                  <c:v>34705</c:v>
                </c:pt>
                <c:pt idx="25">
                  <c:v>2758801</c:v>
                </c:pt>
                <c:pt idx="26">
                  <c:v>21243</c:v>
                </c:pt>
                <c:pt idx="27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E8-48A4-B360-C96A9BBF4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4895444"/>
        <c:axId val="66199675"/>
      </c:barChart>
      <c:catAx>
        <c:axId val="5489544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199675"/>
        <c:crosses val="autoZero"/>
        <c:auto val="1"/>
        <c:lblAlgn val="ctr"/>
        <c:lblOffset val="100"/>
        <c:noMultiLvlLbl val="0"/>
      </c:catAx>
      <c:valAx>
        <c:axId val="6619967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89544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5249</c:v>
                </c:pt>
                <c:pt idx="2">
                  <c:v>15</c:v>
                </c:pt>
                <c:pt idx="3">
                  <c:v>0</c:v>
                </c:pt>
                <c:pt idx="4">
                  <c:v>3811396</c:v>
                </c:pt>
                <c:pt idx="5">
                  <c:v>16749</c:v>
                </c:pt>
                <c:pt idx="6">
                  <c:v>5</c:v>
                </c:pt>
                <c:pt idx="7">
                  <c:v>1324582</c:v>
                </c:pt>
                <c:pt idx="8">
                  <c:v>3998</c:v>
                </c:pt>
                <c:pt idx="9">
                  <c:v>1445</c:v>
                </c:pt>
                <c:pt idx="10">
                  <c:v>285</c:v>
                </c:pt>
                <c:pt idx="11">
                  <c:v>0</c:v>
                </c:pt>
                <c:pt idx="12">
                  <c:v>306</c:v>
                </c:pt>
                <c:pt idx="13">
                  <c:v>49</c:v>
                </c:pt>
                <c:pt idx="14">
                  <c:v>10306</c:v>
                </c:pt>
                <c:pt idx="15">
                  <c:v>1112140</c:v>
                </c:pt>
                <c:pt idx="16">
                  <c:v>234051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71549</c:v>
                </c:pt>
                <c:pt idx="22">
                  <c:v>23548</c:v>
                </c:pt>
                <c:pt idx="23">
                  <c:v>0</c:v>
                </c:pt>
                <c:pt idx="24">
                  <c:v>0</c:v>
                </c:pt>
                <c:pt idx="25">
                  <c:v>2351250</c:v>
                </c:pt>
                <c:pt idx="26">
                  <c:v>21272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1-4CE0-B3B8-715469C6260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297</c:v>
                </c:pt>
                <c:pt idx="2">
                  <c:v>0</c:v>
                </c:pt>
                <c:pt idx="3">
                  <c:v>0</c:v>
                </c:pt>
                <c:pt idx="4">
                  <c:v>3989965</c:v>
                </c:pt>
                <c:pt idx="5">
                  <c:v>15917</c:v>
                </c:pt>
                <c:pt idx="6">
                  <c:v>0</c:v>
                </c:pt>
                <c:pt idx="7">
                  <c:v>1705021</c:v>
                </c:pt>
                <c:pt idx="8">
                  <c:v>4973</c:v>
                </c:pt>
                <c:pt idx="9">
                  <c:v>0</c:v>
                </c:pt>
                <c:pt idx="10">
                  <c:v>103</c:v>
                </c:pt>
                <c:pt idx="11">
                  <c:v>0</c:v>
                </c:pt>
                <c:pt idx="12">
                  <c:v>209</c:v>
                </c:pt>
                <c:pt idx="13">
                  <c:v>8</c:v>
                </c:pt>
                <c:pt idx="14">
                  <c:v>10261</c:v>
                </c:pt>
                <c:pt idx="15">
                  <c:v>892237</c:v>
                </c:pt>
                <c:pt idx="16">
                  <c:v>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46394</c:v>
                </c:pt>
                <c:pt idx="22">
                  <c:v>15623</c:v>
                </c:pt>
                <c:pt idx="23">
                  <c:v>0</c:v>
                </c:pt>
                <c:pt idx="24">
                  <c:v>0</c:v>
                </c:pt>
                <c:pt idx="25">
                  <c:v>2736747</c:v>
                </c:pt>
                <c:pt idx="26">
                  <c:v>8651</c:v>
                </c:pt>
                <c:pt idx="27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1-4CE0-B3B8-715469C62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0815127"/>
        <c:axId val="52253194"/>
      </c:barChart>
      <c:catAx>
        <c:axId val="6081512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253194"/>
        <c:crosses val="autoZero"/>
        <c:auto val="1"/>
        <c:lblAlgn val="ctr"/>
        <c:lblOffset val="100"/>
        <c:noMultiLvlLbl val="0"/>
      </c:catAx>
      <c:valAx>
        <c:axId val="5225319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81512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'Ro-Ro'!$E$7:$E$34</c:f>
              <c:numCache>
                <c:formatCode>#,##0</c:formatCode>
                <c:ptCount val="28"/>
                <c:pt idx="0">
                  <c:v>0</c:v>
                </c:pt>
                <c:pt idx="1">
                  <c:v>4382</c:v>
                </c:pt>
                <c:pt idx="2">
                  <c:v>86689</c:v>
                </c:pt>
                <c:pt idx="3">
                  <c:v>0</c:v>
                </c:pt>
                <c:pt idx="4">
                  <c:v>1114538</c:v>
                </c:pt>
                <c:pt idx="5">
                  <c:v>85216</c:v>
                </c:pt>
                <c:pt idx="6">
                  <c:v>1058716</c:v>
                </c:pt>
                <c:pt idx="7">
                  <c:v>826313</c:v>
                </c:pt>
                <c:pt idx="8">
                  <c:v>89132</c:v>
                </c:pt>
                <c:pt idx="9">
                  <c:v>0</c:v>
                </c:pt>
                <c:pt idx="10">
                  <c:v>0</c:v>
                </c:pt>
                <c:pt idx="11">
                  <c:v>50251</c:v>
                </c:pt>
                <c:pt idx="12">
                  <c:v>3187</c:v>
                </c:pt>
                <c:pt idx="13">
                  <c:v>0</c:v>
                </c:pt>
                <c:pt idx="14">
                  <c:v>44972</c:v>
                </c:pt>
                <c:pt idx="15">
                  <c:v>487236</c:v>
                </c:pt>
                <c:pt idx="16">
                  <c:v>35559</c:v>
                </c:pt>
                <c:pt idx="17">
                  <c:v>0</c:v>
                </c:pt>
                <c:pt idx="18">
                  <c:v>39701</c:v>
                </c:pt>
                <c:pt idx="19">
                  <c:v>56869</c:v>
                </c:pt>
                <c:pt idx="20">
                  <c:v>34473</c:v>
                </c:pt>
                <c:pt idx="21">
                  <c:v>439886</c:v>
                </c:pt>
                <c:pt idx="22">
                  <c:v>123602</c:v>
                </c:pt>
                <c:pt idx="23">
                  <c:v>14429</c:v>
                </c:pt>
                <c:pt idx="24">
                  <c:v>28973</c:v>
                </c:pt>
                <c:pt idx="25">
                  <c:v>1025942</c:v>
                </c:pt>
                <c:pt idx="26">
                  <c:v>80220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9-481C-B6E1-E5E25EC171FB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'Ro-Ro'!$D$7:$D$34</c:f>
              <c:numCache>
                <c:formatCode>#,##0</c:formatCode>
                <c:ptCount val="28"/>
                <c:pt idx="0">
                  <c:v>0</c:v>
                </c:pt>
                <c:pt idx="1">
                  <c:v>6210</c:v>
                </c:pt>
                <c:pt idx="2">
                  <c:v>60781</c:v>
                </c:pt>
                <c:pt idx="3">
                  <c:v>0</c:v>
                </c:pt>
                <c:pt idx="4">
                  <c:v>1054068</c:v>
                </c:pt>
                <c:pt idx="5">
                  <c:v>68593</c:v>
                </c:pt>
                <c:pt idx="6">
                  <c:v>971240</c:v>
                </c:pt>
                <c:pt idx="7">
                  <c:v>842985</c:v>
                </c:pt>
                <c:pt idx="8">
                  <c:v>46098</c:v>
                </c:pt>
                <c:pt idx="9">
                  <c:v>0</c:v>
                </c:pt>
                <c:pt idx="10">
                  <c:v>6149</c:v>
                </c:pt>
                <c:pt idx="11">
                  <c:v>46545</c:v>
                </c:pt>
                <c:pt idx="12">
                  <c:v>1135</c:v>
                </c:pt>
                <c:pt idx="13">
                  <c:v>0</c:v>
                </c:pt>
                <c:pt idx="14">
                  <c:v>58406</c:v>
                </c:pt>
                <c:pt idx="15">
                  <c:v>420046</c:v>
                </c:pt>
                <c:pt idx="16">
                  <c:v>62165</c:v>
                </c:pt>
                <c:pt idx="17">
                  <c:v>0</c:v>
                </c:pt>
                <c:pt idx="18">
                  <c:v>36026</c:v>
                </c:pt>
                <c:pt idx="19">
                  <c:v>43246</c:v>
                </c:pt>
                <c:pt idx="20">
                  <c:v>46489</c:v>
                </c:pt>
                <c:pt idx="21">
                  <c:v>439318</c:v>
                </c:pt>
                <c:pt idx="22">
                  <c:v>203581</c:v>
                </c:pt>
                <c:pt idx="23">
                  <c:v>14923</c:v>
                </c:pt>
                <c:pt idx="24">
                  <c:v>37469</c:v>
                </c:pt>
                <c:pt idx="25">
                  <c:v>1056792</c:v>
                </c:pt>
                <c:pt idx="26">
                  <c:v>130578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D9-481C-B6E1-E5E25EC17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3966326"/>
        <c:axId val="29963921"/>
      </c:barChart>
      <c:catAx>
        <c:axId val="4396632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963921"/>
        <c:crosses val="autoZero"/>
        <c:auto val="1"/>
        <c:lblAlgn val="ctr"/>
        <c:lblOffset val="100"/>
        <c:noMultiLvlLbl val="0"/>
      </c:catAx>
      <c:valAx>
        <c:axId val="2996392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96632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UTIS'!$E$7:$E$34</c:f>
              <c:numCache>
                <c:formatCode>#,##0</c:formatCode>
                <c:ptCount val="28"/>
                <c:pt idx="0">
                  <c:v>0</c:v>
                </c:pt>
                <c:pt idx="1">
                  <c:v>42</c:v>
                </c:pt>
                <c:pt idx="2">
                  <c:v>4507</c:v>
                </c:pt>
                <c:pt idx="3">
                  <c:v>0</c:v>
                </c:pt>
                <c:pt idx="4">
                  <c:v>45851</c:v>
                </c:pt>
                <c:pt idx="5">
                  <c:v>2948</c:v>
                </c:pt>
                <c:pt idx="6">
                  <c:v>48401</c:v>
                </c:pt>
                <c:pt idx="7">
                  <c:v>29669</c:v>
                </c:pt>
                <c:pt idx="8">
                  <c:v>3337</c:v>
                </c:pt>
                <c:pt idx="9">
                  <c:v>0</c:v>
                </c:pt>
                <c:pt idx="10">
                  <c:v>0</c:v>
                </c:pt>
                <c:pt idx="11">
                  <c:v>2740</c:v>
                </c:pt>
                <c:pt idx="12">
                  <c:v>0</c:v>
                </c:pt>
                <c:pt idx="13">
                  <c:v>0</c:v>
                </c:pt>
                <c:pt idx="14">
                  <c:v>2246</c:v>
                </c:pt>
                <c:pt idx="15">
                  <c:v>29329</c:v>
                </c:pt>
                <c:pt idx="16">
                  <c:v>2036</c:v>
                </c:pt>
                <c:pt idx="17">
                  <c:v>0</c:v>
                </c:pt>
                <c:pt idx="18">
                  <c:v>2506</c:v>
                </c:pt>
                <c:pt idx="19">
                  <c:v>2240</c:v>
                </c:pt>
                <c:pt idx="20">
                  <c:v>262</c:v>
                </c:pt>
                <c:pt idx="21">
                  <c:v>25474</c:v>
                </c:pt>
                <c:pt idx="22">
                  <c:v>3047</c:v>
                </c:pt>
                <c:pt idx="23">
                  <c:v>727</c:v>
                </c:pt>
                <c:pt idx="24">
                  <c:v>0</c:v>
                </c:pt>
                <c:pt idx="25">
                  <c:v>38595</c:v>
                </c:pt>
                <c:pt idx="26">
                  <c:v>1304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7-4CF7-88FA-6129A2ECC02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UTIS'!$D$7:$D$34</c:f>
              <c:numCache>
                <c:formatCode>#,##0</c:formatCode>
                <c:ptCount val="28"/>
                <c:pt idx="0">
                  <c:v>0</c:v>
                </c:pt>
                <c:pt idx="1">
                  <c:v>232</c:v>
                </c:pt>
                <c:pt idx="2">
                  <c:v>3102</c:v>
                </c:pt>
                <c:pt idx="3">
                  <c:v>0</c:v>
                </c:pt>
                <c:pt idx="4">
                  <c:v>43635</c:v>
                </c:pt>
                <c:pt idx="5">
                  <c:v>2237</c:v>
                </c:pt>
                <c:pt idx="6">
                  <c:v>45193</c:v>
                </c:pt>
                <c:pt idx="7">
                  <c:v>30213</c:v>
                </c:pt>
                <c:pt idx="8">
                  <c:v>1509</c:v>
                </c:pt>
                <c:pt idx="9">
                  <c:v>0</c:v>
                </c:pt>
                <c:pt idx="10">
                  <c:v>0</c:v>
                </c:pt>
                <c:pt idx="11">
                  <c:v>2676</c:v>
                </c:pt>
                <c:pt idx="12">
                  <c:v>2</c:v>
                </c:pt>
                <c:pt idx="13">
                  <c:v>0</c:v>
                </c:pt>
                <c:pt idx="14">
                  <c:v>2920</c:v>
                </c:pt>
                <c:pt idx="15">
                  <c:v>28460</c:v>
                </c:pt>
                <c:pt idx="16">
                  <c:v>3284</c:v>
                </c:pt>
                <c:pt idx="17">
                  <c:v>0</c:v>
                </c:pt>
                <c:pt idx="18">
                  <c:v>2331</c:v>
                </c:pt>
                <c:pt idx="19">
                  <c:v>1760</c:v>
                </c:pt>
                <c:pt idx="20">
                  <c:v>280</c:v>
                </c:pt>
                <c:pt idx="21">
                  <c:v>26276</c:v>
                </c:pt>
                <c:pt idx="22">
                  <c:v>5661</c:v>
                </c:pt>
                <c:pt idx="23">
                  <c:v>676</c:v>
                </c:pt>
                <c:pt idx="24">
                  <c:v>0</c:v>
                </c:pt>
                <c:pt idx="25">
                  <c:v>38455</c:v>
                </c:pt>
                <c:pt idx="26">
                  <c:v>1824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47-4CF7-88FA-6129A2EC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1959313"/>
        <c:axId val="13145565"/>
      </c:barChart>
      <c:catAx>
        <c:axId val="2195931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145565"/>
        <c:crosses val="autoZero"/>
        <c:auto val="1"/>
        <c:lblAlgn val="ctr"/>
        <c:lblOffset val="100"/>
        <c:noMultiLvlLbl val="0"/>
      </c:catAx>
      <c:valAx>
        <c:axId val="1314556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95931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TEUS!$E$7:$E$34</c:f>
              <c:numCache>
                <c:formatCode>#,##0</c:formatCode>
                <c:ptCount val="28"/>
                <c:pt idx="0">
                  <c:v>2</c:v>
                </c:pt>
                <c:pt idx="1">
                  <c:v>15695.25</c:v>
                </c:pt>
                <c:pt idx="2">
                  <c:v>1880</c:v>
                </c:pt>
                <c:pt idx="3">
                  <c:v>0</c:v>
                </c:pt>
                <c:pt idx="4">
                  <c:v>356963</c:v>
                </c:pt>
                <c:pt idx="5">
                  <c:v>17793</c:v>
                </c:pt>
                <c:pt idx="6">
                  <c:v>6206</c:v>
                </c:pt>
                <c:pt idx="7">
                  <c:v>292207.5</c:v>
                </c:pt>
                <c:pt idx="8">
                  <c:v>30523</c:v>
                </c:pt>
                <c:pt idx="9">
                  <c:v>4203</c:v>
                </c:pt>
                <c:pt idx="10">
                  <c:v>7314.5</c:v>
                </c:pt>
                <c:pt idx="11">
                  <c:v>486</c:v>
                </c:pt>
                <c:pt idx="12">
                  <c:v>825.75</c:v>
                </c:pt>
                <c:pt idx="13">
                  <c:v>5669</c:v>
                </c:pt>
                <c:pt idx="14">
                  <c:v>8384</c:v>
                </c:pt>
                <c:pt idx="15">
                  <c:v>134823</c:v>
                </c:pt>
                <c:pt idx="16">
                  <c:v>22376.75</c:v>
                </c:pt>
                <c:pt idx="17">
                  <c:v>3462.75</c:v>
                </c:pt>
                <c:pt idx="18">
                  <c:v>482</c:v>
                </c:pt>
                <c:pt idx="19">
                  <c:v>4</c:v>
                </c:pt>
                <c:pt idx="20">
                  <c:v>0</c:v>
                </c:pt>
                <c:pt idx="21">
                  <c:v>41611</c:v>
                </c:pt>
                <c:pt idx="22">
                  <c:v>11385</c:v>
                </c:pt>
                <c:pt idx="23">
                  <c:v>12377</c:v>
                </c:pt>
                <c:pt idx="24">
                  <c:v>835</c:v>
                </c:pt>
                <c:pt idx="25">
                  <c:v>417442</c:v>
                </c:pt>
                <c:pt idx="26">
                  <c:v>18489</c:v>
                </c:pt>
                <c:pt idx="27">
                  <c:v>2579.75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4-4719-9577-B5C7A17B8D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TEUS!$D$7:$D$34</c:f>
              <c:numCache>
                <c:formatCode>#,##0</c:formatCode>
                <c:ptCount val="28"/>
                <c:pt idx="0">
                  <c:v>0</c:v>
                </c:pt>
                <c:pt idx="1">
                  <c:v>10634.75</c:v>
                </c:pt>
                <c:pt idx="2">
                  <c:v>1116.75</c:v>
                </c:pt>
                <c:pt idx="3">
                  <c:v>0</c:v>
                </c:pt>
                <c:pt idx="4">
                  <c:v>372092</c:v>
                </c:pt>
                <c:pt idx="5">
                  <c:v>16301.75</c:v>
                </c:pt>
                <c:pt idx="6">
                  <c:v>6047</c:v>
                </c:pt>
                <c:pt idx="7">
                  <c:v>295727.75</c:v>
                </c:pt>
                <c:pt idx="8">
                  <c:v>36923</c:v>
                </c:pt>
                <c:pt idx="9">
                  <c:v>2789</c:v>
                </c:pt>
                <c:pt idx="10">
                  <c:v>4827.25</c:v>
                </c:pt>
                <c:pt idx="11">
                  <c:v>487</c:v>
                </c:pt>
                <c:pt idx="12">
                  <c:v>1053</c:v>
                </c:pt>
                <c:pt idx="13">
                  <c:v>5190</c:v>
                </c:pt>
                <c:pt idx="14">
                  <c:v>7990.5</c:v>
                </c:pt>
                <c:pt idx="15">
                  <c:v>109692</c:v>
                </c:pt>
                <c:pt idx="16">
                  <c:v>1815</c:v>
                </c:pt>
                <c:pt idx="17">
                  <c:v>3236.75</c:v>
                </c:pt>
                <c:pt idx="18">
                  <c:v>501.5</c:v>
                </c:pt>
                <c:pt idx="19">
                  <c:v>27.5</c:v>
                </c:pt>
                <c:pt idx="20">
                  <c:v>0</c:v>
                </c:pt>
                <c:pt idx="21">
                  <c:v>37311</c:v>
                </c:pt>
                <c:pt idx="22">
                  <c:v>9155.75</c:v>
                </c:pt>
                <c:pt idx="23">
                  <c:v>12511.75</c:v>
                </c:pt>
                <c:pt idx="24">
                  <c:v>1068</c:v>
                </c:pt>
                <c:pt idx="25">
                  <c:v>391482</c:v>
                </c:pt>
                <c:pt idx="26">
                  <c:v>17638</c:v>
                </c:pt>
                <c:pt idx="27">
                  <c:v>2806.5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4-4719-9577-B5C7A17B8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0294710"/>
        <c:axId val="15684966"/>
      </c:barChart>
      <c:catAx>
        <c:axId val="4029471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684966"/>
        <c:crosses val="autoZero"/>
        <c:auto val="1"/>
        <c:lblAlgn val="ctr"/>
        <c:lblOffset val="100"/>
        <c:noMultiLvlLbl val="0"/>
      </c:catAx>
      <c:valAx>
        <c:axId val="1568496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29471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530</c:v>
                </c:pt>
                <c:pt idx="2">
                  <c:v>7</c:v>
                </c:pt>
                <c:pt idx="3">
                  <c:v>0</c:v>
                </c:pt>
                <c:pt idx="4">
                  <c:v>308132</c:v>
                </c:pt>
                <c:pt idx="5">
                  <c:v>1497.75</c:v>
                </c:pt>
                <c:pt idx="6">
                  <c:v>2</c:v>
                </c:pt>
                <c:pt idx="7">
                  <c:v>122508.5</c:v>
                </c:pt>
                <c:pt idx="8">
                  <c:v>389</c:v>
                </c:pt>
                <c:pt idx="9">
                  <c:v>202</c:v>
                </c:pt>
                <c:pt idx="10">
                  <c:v>20</c:v>
                </c:pt>
                <c:pt idx="11">
                  <c:v>0</c:v>
                </c:pt>
                <c:pt idx="12">
                  <c:v>48.5</c:v>
                </c:pt>
                <c:pt idx="13">
                  <c:v>2</c:v>
                </c:pt>
                <c:pt idx="14">
                  <c:v>838</c:v>
                </c:pt>
                <c:pt idx="15">
                  <c:v>87312</c:v>
                </c:pt>
                <c:pt idx="16">
                  <c:v>20081.25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4778</c:v>
                </c:pt>
                <c:pt idx="22">
                  <c:v>1826</c:v>
                </c:pt>
                <c:pt idx="23">
                  <c:v>0</c:v>
                </c:pt>
                <c:pt idx="24">
                  <c:v>0</c:v>
                </c:pt>
                <c:pt idx="25">
                  <c:v>190038</c:v>
                </c:pt>
                <c:pt idx="26">
                  <c:v>1443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5-4873-8549-5D52A0BDBFE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38</c:v>
                </c:pt>
                <c:pt idx="2">
                  <c:v>0</c:v>
                </c:pt>
                <c:pt idx="3">
                  <c:v>0</c:v>
                </c:pt>
                <c:pt idx="4">
                  <c:v>314859</c:v>
                </c:pt>
                <c:pt idx="5">
                  <c:v>1619</c:v>
                </c:pt>
                <c:pt idx="6">
                  <c:v>0</c:v>
                </c:pt>
                <c:pt idx="7">
                  <c:v>142361</c:v>
                </c:pt>
                <c:pt idx="8">
                  <c:v>394.75</c:v>
                </c:pt>
                <c:pt idx="9">
                  <c:v>0</c:v>
                </c:pt>
                <c:pt idx="10">
                  <c:v>10</c:v>
                </c:pt>
                <c:pt idx="11">
                  <c:v>0</c:v>
                </c:pt>
                <c:pt idx="12">
                  <c:v>30.75</c:v>
                </c:pt>
                <c:pt idx="13">
                  <c:v>4</c:v>
                </c:pt>
                <c:pt idx="14">
                  <c:v>806</c:v>
                </c:pt>
                <c:pt idx="15">
                  <c:v>63093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2220</c:v>
                </c:pt>
                <c:pt idx="22">
                  <c:v>1476.25</c:v>
                </c:pt>
                <c:pt idx="23">
                  <c:v>0</c:v>
                </c:pt>
                <c:pt idx="24">
                  <c:v>0</c:v>
                </c:pt>
                <c:pt idx="25">
                  <c:v>215207</c:v>
                </c:pt>
                <c:pt idx="26">
                  <c:v>1154</c:v>
                </c:pt>
                <c:pt idx="2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5-4873-8549-5D52A0BDB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6563263"/>
        <c:axId val="63907875"/>
      </c:barChart>
      <c:catAx>
        <c:axId val="3656326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907875"/>
        <c:crosses val="autoZero"/>
        <c:auto val="1"/>
        <c:lblAlgn val="ctr"/>
        <c:lblOffset val="100"/>
        <c:noMultiLvlLbl val="0"/>
      </c:catAx>
      <c:valAx>
        <c:axId val="6390787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56326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nacional'!$E$7:$E$34</c:f>
              <c:numCache>
                <c:formatCode>#,##0</c:formatCode>
                <c:ptCount val="28"/>
                <c:pt idx="0">
                  <c:v>0</c:v>
                </c:pt>
                <c:pt idx="1">
                  <c:v>11820</c:v>
                </c:pt>
                <c:pt idx="2">
                  <c:v>340</c:v>
                </c:pt>
                <c:pt idx="3">
                  <c:v>0</c:v>
                </c:pt>
                <c:pt idx="4">
                  <c:v>0</c:v>
                </c:pt>
                <c:pt idx="5">
                  <c:v>14181.75</c:v>
                </c:pt>
                <c:pt idx="6">
                  <c:v>6188</c:v>
                </c:pt>
                <c:pt idx="7">
                  <c:v>16296.5</c:v>
                </c:pt>
                <c:pt idx="8">
                  <c:v>1463.75</c:v>
                </c:pt>
                <c:pt idx="9">
                  <c:v>890</c:v>
                </c:pt>
                <c:pt idx="10">
                  <c:v>201.5</c:v>
                </c:pt>
                <c:pt idx="11">
                  <c:v>470</c:v>
                </c:pt>
                <c:pt idx="12">
                  <c:v>161.25</c:v>
                </c:pt>
                <c:pt idx="13">
                  <c:v>1375</c:v>
                </c:pt>
                <c:pt idx="14">
                  <c:v>6691</c:v>
                </c:pt>
                <c:pt idx="15">
                  <c:v>41330</c:v>
                </c:pt>
                <c:pt idx="16">
                  <c:v>624.5</c:v>
                </c:pt>
                <c:pt idx="17">
                  <c:v>790</c:v>
                </c:pt>
                <c:pt idx="18">
                  <c:v>482</c:v>
                </c:pt>
                <c:pt idx="19">
                  <c:v>0</c:v>
                </c:pt>
                <c:pt idx="20">
                  <c:v>0</c:v>
                </c:pt>
                <c:pt idx="21">
                  <c:v>31745</c:v>
                </c:pt>
                <c:pt idx="22">
                  <c:v>1928.25</c:v>
                </c:pt>
                <c:pt idx="23">
                  <c:v>12219</c:v>
                </c:pt>
                <c:pt idx="24">
                  <c:v>0</c:v>
                </c:pt>
                <c:pt idx="25">
                  <c:v>15864</c:v>
                </c:pt>
                <c:pt idx="26">
                  <c:v>1148</c:v>
                </c:pt>
                <c:pt idx="27">
                  <c:v>2228.5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5-4040-8761-9E0FE1E8312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nacional'!$D$7:$D$34</c:f>
              <c:numCache>
                <c:formatCode>#,##0</c:formatCode>
                <c:ptCount val="28"/>
                <c:pt idx="0">
                  <c:v>0</c:v>
                </c:pt>
                <c:pt idx="1">
                  <c:v>8683.5</c:v>
                </c:pt>
                <c:pt idx="2">
                  <c:v>457.75</c:v>
                </c:pt>
                <c:pt idx="3">
                  <c:v>0</c:v>
                </c:pt>
                <c:pt idx="4">
                  <c:v>0</c:v>
                </c:pt>
                <c:pt idx="5">
                  <c:v>12192.75</c:v>
                </c:pt>
                <c:pt idx="6">
                  <c:v>6047</c:v>
                </c:pt>
                <c:pt idx="7">
                  <c:v>16857.75</c:v>
                </c:pt>
                <c:pt idx="8">
                  <c:v>1259.5</c:v>
                </c:pt>
                <c:pt idx="9">
                  <c:v>586</c:v>
                </c:pt>
                <c:pt idx="10">
                  <c:v>408.5</c:v>
                </c:pt>
                <c:pt idx="11">
                  <c:v>469</c:v>
                </c:pt>
                <c:pt idx="12">
                  <c:v>173.5</c:v>
                </c:pt>
                <c:pt idx="13">
                  <c:v>460</c:v>
                </c:pt>
                <c:pt idx="14">
                  <c:v>6333.5</c:v>
                </c:pt>
                <c:pt idx="15">
                  <c:v>40269</c:v>
                </c:pt>
                <c:pt idx="16">
                  <c:v>671</c:v>
                </c:pt>
                <c:pt idx="17">
                  <c:v>200</c:v>
                </c:pt>
                <c:pt idx="18">
                  <c:v>501.5</c:v>
                </c:pt>
                <c:pt idx="19">
                  <c:v>0</c:v>
                </c:pt>
                <c:pt idx="20">
                  <c:v>0</c:v>
                </c:pt>
                <c:pt idx="21">
                  <c:v>31205</c:v>
                </c:pt>
                <c:pt idx="22">
                  <c:v>1761</c:v>
                </c:pt>
                <c:pt idx="23">
                  <c:v>12450.75</c:v>
                </c:pt>
                <c:pt idx="24">
                  <c:v>0</c:v>
                </c:pt>
                <c:pt idx="25">
                  <c:v>15643</c:v>
                </c:pt>
                <c:pt idx="26">
                  <c:v>1567</c:v>
                </c:pt>
                <c:pt idx="27">
                  <c:v>2406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5-4040-8761-9E0FE1E83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8029493"/>
        <c:axId val="7283474"/>
      </c:barChart>
      <c:catAx>
        <c:axId val="4802949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283474"/>
        <c:crosses val="autoZero"/>
        <c:auto val="1"/>
        <c:lblAlgn val="ctr"/>
        <c:lblOffset val="100"/>
        <c:noMultiLvlLbl val="0"/>
      </c:catAx>
      <c:valAx>
        <c:axId val="728347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02949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exterior'!$E$7:$E$34</c:f>
              <c:numCache>
                <c:formatCode>#,##0</c:formatCode>
                <c:ptCount val="28"/>
                <c:pt idx="0">
                  <c:v>2</c:v>
                </c:pt>
                <c:pt idx="1">
                  <c:v>3345.25</c:v>
                </c:pt>
                <c:pt idx="2">
                  <c:v>1533</c:v>
                </c:pt>
                <c:pt idx="3">
                  <c:v>0</c:v>
                </c:pt>
                <c:pt idx="4">
                  <c:v>48831</c:v>
                </c:pt>
                <c:pt idx="5">
                  <c:v>2113.5</c:v>
                </c:pt>
                <c:pt idx="6">
                  <c:v>16</c:v>
                </c:pt>
                <c:pt idx="7">
                  <c:v>153402.5</c:v>
                </c:pt>
                <c:pt idx="8">
                  <c:v>28670.25</c:v>
                </c:pt>
                <c:pt idx="9">
                  <c:v>3111</c:v>
                </c:pt>
                <c:pt idx="10">
                  <c:v>7093</c:v>
                </c:pt>
                <c:pt idx="11">
                  <c:v>16</c:v>
                </c:pt>
                <c:pt idx="12">
                  <c:v>616</c:v>
                </c:pt>
                <c:pt idx="13">
                  <c:v>4292</c:v>
                </c:pt>
                <c:pt idx="14">
                  <c:v>855</c:v>
                </c:pt>
                <c:pt idx="15">
                  <c:v>6181</c:v>
                </c:pt>
                <c:pt idx="16">
                  <c:v>1671</c:v>
                </c:pt>
                <c:pt idx="17">
                  <c:v>2672.75</c:v>
                </c:pt>
                <c:pt idx="18">
                  <c:v>0</c:v>
                </c:pt>
                <c:pt idx="19">
                  <c:v>4</c:v>
                </c:pt>
                <c:pt idx="20">
                  <c:v>0</c:v>
                </c:pt>
                <c:pt idx="21">
                  <c:v>5088</c:v>
                </c:pt>
                <c:pt idx="22">
                  <c:v>7630.75</c:v>
                </c:pt>
                <c:pt idx="23">
                  <c:v>158</c:v>
                </c:pt>
                <c:pt idx="24">
                  <c:v>835</c:v>
                </c:pt>
                <c:pt idx="25">
                  <c:v>211540</c:v>
                </c:pt>
                <c:pt idx="26">
                  <c:v>15898</c:v>
                </c:pt>
                <c:pt idx="27">
                  <c:v>351.25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9F-468E-AFC3-94BA895CAC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1913.25</c:v>
                </c:pt>
                <c:pt idx="2">
                  <c:v>659</c:v>
                </c:pt>
                <c:pt idx="3">
                  <c:v>0</c:v>
                </c:pt>
                <c:pt idx="4">
                  <c:v>57233</c:v>
                </c:pt>
                <c:pt idx="5">
                  <c:v>2490</c:v>
                </c:pt>
                <c:pt idx="6">
                  <c:v>0</c:v>
                </c:pt>
                <c:pt idx="7">
                  <c:v>136509</c:v>
                </c:pt>
                <c:pt idx="8">
                  <c:v>35268.75</c:v>
                </c:pt>
                <c:pt idx="9">
                  <c:v>2203</c:v>
                </c:pt>
                <c:pt idx="10">
                  <c:v>4408.75</c:v>
                </c:pt>
                <c:pt idx="11">
                  <c:v>18</c:v>
                </c:pt>
                <c:pt idx="12">
                  <c:v>848.75</c:v>
                </c:pt>
                <c:pt idx="13">
                  <c:v>4726</c:v>
                </c:pt>
                <c:pt idx="14">
                  <c:v>851</c:v>
                </c:pt>
                <c:pt idx="15">
                  <c:v>6330</c:v>
                </c:pt>
                <c:pt idx="16">
                  <c:v>1142</c:v>
                </c:pt>
                <c:pt idx="17">
                  <c:v>3036.75</c:v>
                </c:pt>
                <c:pt idx="18">
                  <c:v>0</c:v>
                </c:pt>
                <c:pt idx="19">
                  <c:v>27.5</c:v>
                </c:pt>
                <c:pt idx="20">
                  <c:v>0</c:v>
                </c:pt>
                <c:pt idx="21">
                  <c:v>3886</c:v>
                </c:pt>
                <c:pt idx="22">
                  <c:v>5918.5</c:v>
                </c:pt>
                <c:pt idx="23">
                  <c:v>61</c:v>
                </c:pt>
                <c:pt idx="24">
                  <c:v>1068</c:v>
                </c:pt>
                <c:pt idx="25">
                  <c:v>160632</c:v>
                </c:pt>
                <c:pt idx="26">
                  <c:v>14917</c:v>
                </c:pt>
                <c:pt idx="27">
                  <c:v>396.5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9F-468E-AFC3-94BA895CA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3956640"/>
        <c:axId val="32721964"/>
      </c:barChart>
      <c:catAx>
        <c:axId val="239566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721964"/>
        <c:crosses val="autoZero"/>
        <c:auto val="1"/>
        <c:lblAlgn val="ctr"/>
        <c:lblOffset val="100"/>
        <c:noMultiLvlLbl val="0"/>
      </c:catAx>
      <c:valAx>
        <c:axId val="3272196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95664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número'!$E$7:$E$34</c:f>
              <c:numCache>
                <c:formatCode>#,##0</c:formatCode>
                <c:ptCount val="28"/>
                <c:pt idx="0">
                  <c:v>81</c:v>
                </c:pt>
                <c:pt idx="1">
                  <c:v>64</c:v>
                </c:pt>
                <c:pt idx="2">
                  <c:v>110</c:v>
                </c:pt>
                <c:pt idx="3">
                  <c:v>59</c:v>
                </c:pt>
                <c:pt idx="4">
                  <c:v>2467</c:v>
                </c:pt>
                <c:pt idx="5">
                  <c:v>142</c:v>
                </c:pt>
                <c:pt idx="6">
                  <c:v>2982</c:v>
                </c:pt>
                <c:pt idx="7">
                  <c:v>553</c:v>
                </c:pt>
                <c:pt idx="8">
                  <c:v>189</c:v>
                </c:pt>
                <c:pt idx="9">
                  <c:v>168</c:v>
                </c:pt>
                <c:pt idx="10">
                  <c:v>100</c:v>
                </c:pt>
                <c:pt idx="11">
                  <c:v>870</c:v>
                </c:pt>
                <c:pt idx="12">
                  <c:v>54</c:v>
                </c:pt>
                <c:pt idx="13">
                  <c:v>86</c:v>
                </c:pt>
                <c:pt idx="14">
                  <c:v>167</c:v>
                </c:pt>
                <c:pt idx="15">
                  <c:v>1260</c:v>
                </c:pt>
                <c:pt idx="16">
                  <c:v>94</c:v>
                </c:pt>
                <c:pt idx="17">
                  <c:v>37</c:v>
                </c:pt>
                <c:pt idx="18">
                  <c:v>69</c:v>
                </c:pt>
                <c:pt idx="19">
                  <c:v>72</c:v>
                </c:pt>
                <c:pt idx="20">
                  <c:v>51</c:v>
                </c:pt>
                <c:pt idx="21">
                  <c:v>1503</c:v>
                </c:pt>
                <c:pt idx="22">
                  <c:v>103</c:v>
                </c:pt>
                <c:pt idx="23">
                  <c:v>56</c:v>
                </c:pt>
                <c:pt idx="24">
                  <c:v>175</c:v>
                </c:pt>
                <c:pt idx="25">
                  <c:v>578</c:v>
                </c:pt>
                <c:pt idx="26">
                  <c:v>124</c:v>
                </c:pt>
                <c:pt idx="27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E-4CEB-A03E-C97F0E5D8C1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número'!$D$7:$D$34</c:f>
              <c:numCache>
                <c:formatCode>#,##0</c:formatCode>
                <c:ptCount val="28"/>
                <c:pt idx="0">
                  <c:v>82</c:v>
                </c:pt>
                <c:pt idx="1">
                  <c:v>54</c:v>
                </c:pt>
                <c:pt idx="2">
                  <c:v>134</c:v>
                </c:pt>
                <c:pt idx="3">
                  <c:v>56</c:v>
                </c:pt>
                <c:pt idx="4">
                  <c:v>2527</c:v>
                </c:pt>
                <c:pt idx="5">
                  <c:v>134</c:v>
                </c:pt>
                <c:pt idx="6">
                  <c:v>3068</c:v>
                </c:pt>
                <c:pt idx="7">
                  <c:v>642</c:v>
                </c:pt>
                <c:pt idx="8">
                  <c:v>197</c:v>
                </c:pt>
                <c:pt idx="9">
                  <c:v>158</c:v>
                </c:pt>
                <c:pt idx="10">
                  <c:v>95</c:v>
                </c:pt>
                <c:pt idx="11">
                  <c:v>861</c:v>
                </c:pt>
                <c:pt idx="12">
                  <c:v>55</c:v>
                </c:pt>
                <c:pt idx="13">
                  <c:v>91</c:v>
                </c:pt>
                <c:pt idx="14">
                  <c:v>205</c:v>
                </c:pt>
                <c:pt idx="15">
                  <c:v>1137</c:v>
                </c:pt>
                <c:pt idx="16">
                  <c:v>129</c:v>
                </c:pt>
                <c:pt idx="17">
                  <c:v>40</c:v>
                </c:pt>
                <c:pt idx="18">
                  <c:v>97</c:v>
                </c:pt>
                <c:pt idx="19">
                  <c:v>79</c:v>
                </c:pt>
                <c:pt idx="20">
                  <c:v>68</c:v>
                </c:pt>
                <c:pt idx="21">
                  <c:v>1406</c:v>
                </c:pt>
                <c:pt idx="22">
                  <c:v>122</c:v>
                </c:pt>
                <c:pt idx="23">
                  <c:v>76</c:v>
                </c:pt>
                <c:pt idx="24">
                  <c:v>202</c:v>
                </c:pt>
                <c:pt idx="25">
                  <c:v>618</c:v>
                </c:pt>
                <c:pt idx="26">
                  <c:v>156</c:v>
                </c:pt>
                <c:pt idx="27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E-4CEB-A03E-C97F0E5D8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6891765"/>
        <c:axId val="50392241"/>
      </c:barChart>
      <c:catAx>
        <c:axId val="6689176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392241"/>
        <c:crosses val="autoZero"/>
        <c:auto val="1"/>
        <c:lblAlgn val="ctr"/>
        <c:lblOffset val="100"/>
        <c:noMultiLvlLbl val="0"/>
      </c:catAx>
      <c:valAx>
        <c:axId val="5039224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89176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presentación'!$E$7:$E$34</c:f>
              <c:numCache>
                <c:formatCode>#,##0</c:formatCode>
                <c:ptCount val="28"/>
                <c:pt idx="0">
                  <c:v>776737</c:v>
                </c:pt>
                <c:pt idx="1">
                  <c:v>209666</c:v>
                </c:pt>
                <c:pt idx="2">
                  <c:v>350522</c:v>
                </c:pt>
                <c:pt idx="3">
                  <c:v>366409</c:v>
                </c:pt>
                <c:pt idx="4">
                  <c:v>7643463</c:v>
                </c:pt>
                <c:pt idx="5">
                  <c:v>469793</c:v>
                </c:pt>
                <c:pt idx="6">
                  <c:v>1234685</c:v>
                </c:pt>
                <c:pt idx="7">
                  <c:v>4689956</c:v>
                </c:pt>
                <c:pt idx="8">
                  <c:v>2386800</c:v>
                </c:pt>
                <c:pt idx="9">
                  <c:v>3136445</c:v>
                </c:pt>
                <c:pt idx="10">
                  <c:v>1472105</c:v>
                </c:pt>
                <c:pt idx="11">
                  <c:v>96305</c:v>
                </c:pt>
                <c:pt idx="12">
                  <c:v>407068</c:v>
                </c:pt>
                <c:pt idx="13">
                  <c:v>1342837</c:v>
                </c:pt>
                <c:pt idx="14">
                  <c:v>2553971</c:v>
                </c:pt>
                <c:pt idx="15">
                  <c:v>2898211</c:v>
                </c:pt>
                <c:pt idx="16">
                  <c:v>398506</c:v>
                </c:pt>
                <c:pt idx="17">
                  <c:v>179277</c:v>
                </c:pt>
                <c:pt idx="18">
                  <c:v>44279</c:v>
                </c:pt>
                <c:pt idx="19">
                  <c:v>207702</c:v>
                </c:pt>
                <c:pt idx="20">
                  <c:v>206556</c:v>
                </c:pt>
                <c:pt idx="21">
                  <c:v>1200073</c:v>
                </c:pt>
                <c:pt idx="22">
                  <c:v>412473</c:v>
                </c:pt>
                <c:pt idx="23">
                  <c:v>298881</c:v>
                </c:pt>
                <c:pt idx="24">
                  <c:v>2327148</c:v>
                </c:pt>
                <c:pt idx="25">
                  <c:v>6092311</c:v>
                </c:pt>
                <c:pt idx="26">
                  <c:v>319275</c:v>
                </c:pt>
                <c:pt idx="27">
                  <c:v>90795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9-4755-865B-2A34AFB513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presentación'!$D$7:$D$34</c:f>
              <c:numCache>
                <c:formatCode>#,##0</c:formatCode>
                <c:ptCount val="28"/>
                <c:pt idx="0">
                  <c:v>1155362</c:v>
                </c:pt>
                <c:pt idx="1">
                  <c:v>204239</c:v>
                </c:pt>
                <c:pt idx="2">
                  <c:v>383984</c:v>
                </c:pt>
                <c:pt idx="3">
                  <c:v>379755</c:v>
                </c:pt>
                <c:pt idx="4">
                  <c:v>8354876</c:v>
                </c:pt>
                <c:pt idx="5">
                  <c:v>398386</c:v>
                </c:pt>
                <c:pt idx="6">
                  <c:v>1107049</c:v>
                </c:pt>
                <c:pt idx="7">
                  <c:v>4935633</c:v>
                </c:pt>
                <c:pt idx="8">
                  <c:v>2984413</c:v>
                </c:pt>
                <c:pt idx="9">
                  <c:v>3075010</c:v>
                </c:pt>
                <c:pt idx="10">
                  <c:v>1049671</c:v>
                </c:pt>
                <c:pt idx="11">
                  <c:v>120214</c:v>
                </c:pt>
                <c:pt idx="12">
                  <c:v>618851</c:v>
                </c:pt>
                <c:pt idx="13">
                  <c:v>1328070</c:v>
                </c:pt>
                <c:pt idx="14">
                  <c:v>2987525</c:v>
                </c:pt>
                <c:pt idx="15">
                  <c:v>2423787</c:v>
                </c:pt>
                <c:pt idx="16">
                  <c:v>299777</c:v>
                </c:pt>
                <c:pt idx="17">
                  <c:v>301259</c:v>
                </c:pt>
                <c:pt idx="18">
                  <c:v>42234</c:v>
                </c:pt>
                <c:pt idx="19">
                  <c:v>260781</c:v>
                </c:pt>
                <c:pt idx="20">
                  <c:v>250353</c:v>
                </c:pt>
                <c:pt idx="21">
                  <c:v>1064743</c:v>
                </c:pt>
                <c:pt idx="22">
                  <c:v>684201</c:v>
                </c:pt>
                <c:pt idx="23">
                  <c:v>390838</c:v>
                </c:pt>
                <c:pt idx="24">
                  <c:v>3079921</c:v>
                </c:pt>
                <c:pt idx="25">
                  <c:v>6109312</c:v>
                </c:pt>
                <c:pt idx="26">
                  <c:v>343259</c:v>
                </c:pt>
                <c:pt idx="27">
                  <c:v>99104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9-4755-865B-2A34AFB51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3930072"/>
        <c:axId val="65982653"/>
      </c:barChart>
      <c:catAx>
        <c:axId val="1393007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982653"/>
        <c:crosses val="autoZero"/>
        <c:auto val="1"/>
        <c:lblAlgn val="ctr"/>
        <c:lblOffset val="100"/>
        <c:noMultiLvlLbl val="0"/>
      </c:catAx>
      <c:valAx>
        <c:axId val="6598265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93007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GT'!$E$7:$E$34</c:f>
              <c:numCache>
                <c:formatCode>#,##0</c:formatCode>
                <c:ptCount val="28"/>
                <c:pt idx="0">
                  <c:v>1209395</c:v>
                </c:pt>
                <c:pt idx="1">
                  <c:v>702046</c:v>
                </c:pt>
                <c:pt idx="2">
                  <c:v>2016323</c:v>
                </c:pt>
                <c:pt idx="3">
                  <c:v>469747</c:v>
                </c:pt>
                <c:pt idx="4">
                  <c:v>43900764</c:v>
                </c:pt>
                <c:pt idx="5">
                  <c:v>1878265</c:v>
                </c:pt>
                <c:pt idx="6">
                  <c:v>16795202</c:v>
                </c:pt>
                <c:pt idx="7">
                  <c:v>22236443</c:v>
                </c:pt>
                <c:pt idx="8">
                  <c:v>3527561</c:v>
                </c:pt>
                <c:pt idx="9">
                  <c:v>3916813</c:v>
                </c:pt>
                <c:pt idx="10">
                  <c:v>1633351</c:v>
                </c:pt>
                <c:pt idx="11">
                  <c:v>6302361</c:v>
                </c:pt>
                <c:pt idx="12">
                  <c:v>678852</c:v>
                </c:pt>
                <c:pt idx="13">
                  <c:v>1397922</c:v>
                </c:pt>
                <c:pt idx="14">
                  <c:v>3120910</c:v>
                </c:pt>
                <c:pt idx="15">
                  <c:v>32113990</c:v>
                </c:pt>
                <c:pt idx="16">
                  <c:v>4116828</c:v>
                </c:pt>
                <c:pt idx="17">
                  <c:v>279259</c:v>
                </c:pt>
                <c:pt idx="18">
                  <c:v>1912089</c:v>
                </c:pt>
                <c:pt idx="19">
                  <c:v>1113218</c:v>
                </c:pt>
                <c:pt idx="20">
                  <c:v>411650</c:v>
                </c:pt>
                <c:pt idx="21">
                  <c:v>21464567</c:v>
                </c:pt>
                <c:pt idx="22">
                  <c:v>1617738</c:v>
                </c:pt>
                <c:pt idx="23">
                  <c:v>419906</c:v>
                </c:pt>
                <c:pt idx="24">
                  <c:v>3355802</c:v>
                </c:pt>
                <c:pt idx="25">
                  <c:v>22116565</c:v>
                </c:pt>
                <c:pt idx="26">
                  <c:v>2990120</c:v>
                </c:pt>
                <c:pt idx="27">
                  <c:v>161592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BF-4206-8A10-BBCF0B8B449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GT'!$D$7:$D$34</c:f>
              <c:numCache>
                <c:formatCode>#,##0</c:formatCode>
                <c:ptCount val="28"/>
                <c:pt idx="0">
                  <c:v>1556733</c:v>
                </c:pt>
                <c:pt idx="1">
                  <c:v>548180</c:v>
                </c:pt>
                <c:pt idx="2">
                  <c:v>2131887</c:v>
                </c:pt>
                <c:pt idx="3">
                  <c:v>402073</c:v>
                </c:pt>
                <c:pt idx="4">
                  <c:v>48357023</c:v>
                </c:pt>
                <c:pt idx="5">
                  <c:v>2451398</c:v>
                </c:pt>
                <c:pt idx="6">
                  <c:v>17175681</c:v>
                </c:pt>
                <c:pt idx="7">
                  <c:v>25184951</c:v>
                </c:pt>
                <c:pt idx="8">
                  <c:v>4149021</c:v>
                </c:pt>
                <c:pt idx="9">
                  <c:v>2986584</c:v>
                </c:pt>
                <c:pt idx="10">
                  <c:v>1245576</c:v>
                </c:pt>
                <c:pt idx="11">
                  <c:v>6046805</c:v>
                </c:pt>
                <c:pt idx="12">
                  <c:v>768909</c:v>
                </c:pt>
                <c:pt idx="13">
                  <c:v>1579504</c:v>
                </c:pt>
                <c:pt idx="14">
                  <c:v>3970229</c:v>
                </c:pt>
                <c:pt idx="15">
                  <c:v>27981177</c:v>
                </c:pt>
                <c:pt idx="16">
                  <c:v>3506895</c:v>
                </c:pt>
                <c:pt idx="17">
                  <c:v>341682</c:v>
                </c:pt>
                <c:pt idx="18">
                  <c:v>2791936</c:v>
                </c:pt>
                <c:pt idx="19">
                  <c:v>955852</c:v>
                </c:pt>
                <c:pt idx="20">
                  <c:v>525600</c:v>
                </c:pt>
                <c:pt idx="21">
                  <c:v>20201954</c:v>
                </c:pt>
                <c:pt idx="22">
                  <c:v>2350908</c:v>
                </c:pt>
                <c:pt idx="23">
                  <c:v>457634</c:v>
                </c:pt>
                <c:pt idx="24">
                  <c:v>4006881</c:v>
                </c:pt>
                <c:pt idx="25">
                  <c:v>22955435</c:v>
                </c:pt>
                <c:pt idx="26">
                  <c:v>3328548</c:v>
                </c:pt>
                <c:pt idx="27">
                  <c:v>207165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BF-4206-8A10-BBCF0B8B4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5520561"/>
        <c:axId val="18926177"/>
      </c:barChart>
      <c:catAx>
        <c:axId val="2552056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926177"/>
        <c:crosses val="autoZero"/>
        <c:auto val="1"/>
        <c:lblAlgn val="ctr"/>
        <c:lblOffset val="100"/>
        <c:noMultiLvlLbl val="0"/>
      </c:catAx>
      <c:valAx>
        <c:axId val="1892617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52056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Cruceros!$E$7:$E$34</c:f>
              <c:numCache>
                <c:formatCode>#,##0</c:formatCode>
                <c:ptCount val="28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</c:v>
                </c:pt>
                <c:pt idx="6">
                  <c:v>15</c:v>
                </c:pt>
                <c:pt idx="7">
                  <c:v>23</c:v>
                </c:pt>
                <c:pt idx="8">
                  <c:v>0</c:v>
                </c:pt>
                <c:pt idx="9">
                  <c:v>6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110</c:v>
                </c:pt>
                <c:pt idx="16">
                  <c:v>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90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10</c:v>
                </c:pt>
                <c:pt idx="26">
                  <c:v>6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6-4A50-99F9-0DBF01617224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Cruceros!$D$7:$D$34</c:f>
              <c:numCache>
                <c:formatCode>#,##0</c:formatCode>
                <c:ptCount val="28"/>
                <c:pt idx="0">
                  <c:v>4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</c:v>
                </c:pt>
                <c:pt idx="6">
                  <c:v>15</c:v>
                </c:pt>
                <c:pt idx="7">
                  <c:v>24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82</c:v>
                </c:pt>
                <c:pt idx="16">
                  <c:v>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69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7</c:v>
                </c:pt>
                <c:pt idx="26">
                  <c:v>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6-4A50-99F9-0DBF01617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575620"/>
        <c:axId val="26669618"/>
      </c:barChart>
      <c:catAx>
        <c:axId val="557562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669618"/>
        <c:crosses val="autoZero"/>
        <c:auto val="1"/>
        <c:lblAlgn val="ctr"/>
        <c:lblOffset val="100"/>
        <c:noMultiLvlLbl val="0"/>
      </c:catAx>
      <c:valAx>
        <c:axId val="2666961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7562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total'!$E$7:$E$34</c:f>
              <c:numCache>
                <c:formatCode>#,##0</c:formatCode>
                <c:ptCount val="28"/>
                <c:pt idx="0">
                  <c:v>5677</c:v>
                </c:pt>
                <c:pt idx="1">
                  <c:v>10267</c:v>
                </c:pt>
                <c:pt idx="2">
                  <c:v>40956</c:v>
                </c:pt>
                <c:pt idx="3">
                  <c:v>0</c:v>
                </c:pt>
                <c:pt idx="4">
                  <c:v>399875</c:v>
                </c:pt>
                <c:pt idx="5">
                  <c:v>15114</c:v>
                </c:pt>
                <c:pt idx="6">
                  <c:v>308099</c:v>
                </c:pt>
                <c:pt idx="7">
                  <c:v>179492</c:v>
                </c:pt>
                <c:pt idx="8">
                  <c:v>4367</c:v>
                </c:pt>
                <c:pt idx="9">
                  <c:v>8115</c:v>
                </c:pt>
                <c:pt idx="10">
                  <c:v>0</c:v>
                </c:pt>
                <c:pt idx="11">
                  <c:v>147737</c:v>
                </c:pt>
                <c:pt idx="12">
                  <c:v>0</c:v>
                </c:pt>
                <c:pt idx="13">
                  <c:v>0</c:v>
                </c:pt>
                <c:pt idx="14">
                  <c:v>2894</c:v>
                </c:pt>
                <c:pt idx="15">
                  <c:v>416063</c:v>
                </c:pt>
                <c:pt idx="16">
                  <c:v>38904</c:v>
                </c:pt>
                <c:pt idx="17">
                  <c:v>0</c:v>
                </c:pt>
                <c:pt idx="18">
                  <c:v>42318</c:v>
                </c:pt>
                <c:pt idx="19">
                  <c:v>7749</c:v>
                </c:pt>
                <c:pt idx="20">
                  <c:v>0</c:v>
                </c:pt>
                <c:pt idx="21">
                  <c:v>685942</c:v>
                </c:pt>
                <c:pt idx="22">
                  <c:v>6048</c:v>
                </c:pt>
                <c:pt idx="23">
                  <c:v>295</c:v>
                </c:pt>
                <c:pt idx="24">
                  <c:v>0</c:v>
                </c:pt>
                <c:pt idx="25">
                  <c:v>69995</c:v>
                </c:pt>
                <c:pt idx="26">
                  <c:v>9809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F-4435-B65C-C639A4EB950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total'!$D$7:$D$34</c:f>
              <c:numCache>
                <c:formatCode>#,##0</c:formatCode>
                <c:ptCount val="28"/>
                <c:pt idx="0">
                  <c:v>9704</c:v>
                </c:pt>
                <c:pt idx="1">
                  <c:v>8151</c:v>
                </c:pt>
                <c:pt idx="2">
                  <c:v>40825</c:v>
                </c:pt>
                <c:pt idx="3">
                  <c:v>0</c:v>
                </c:pt>
                <c:pt idx="4">
                  <c:v>362170</c:v>
                </c:pt>
                <c:pt idx="5">
                  <c:v>33070</c:v>
                </c:pt>
                <c:pt idx="6">
                  <c:v>300769</c:v>
                </c:pt>
                <c:pt idx="7">
                  <c:v>179890</c:v>
                </c:pt>
                <c:pt idx="8">
                  <c:v>13</c:v>
                </c:pt>
                <c:pt idx="9">
                  <c:v>0</c:v>
                </c:pt>
                <c:pt idx="10">
                  <c:v>0</c:v>
                </c:pt>
                <c:pt idx="11">
                  <c:v>134674</c:v>
                </c:pt>
                <c:pt idx="12">
                  <c:v>0</c:v>
                </c:pt>
                <c:pt idx="13">
                  <c:v>0</c:v>
                </c:pt>
                <c:pt idx="14">
                  <c:v>4194</c:v>
                </c:pt>
                <c:pt idx="15">
                  <c:v>343509</c:v>
                </c:pt>
                <c:pt idx="16">
                  <c:v>35376</c:v>
                </c:pt>
                <c:pt idx="17">
                  <c:v>0</c:v>
                </c:pt>
                <c:pt idx="18">
                  <c:v>41045</c:v>
                </c:pt>
                <c:pt idx="19">
                  <c:v>8773</c:v>
                </c:pt>
                <c:pt idx="20">
                  <c:v>0</c:v>
                </c:pt>
                <c:pt idx="21">
                  <c:v>578376</c:v>
                </c:pt>
                <c:pt idx="22">
                  <c:v>11090</c:v>
                </c:pt>
                <c:pt idx="23">
                  <c:v>310</c:v>
                </c:pt>
                <c:pt idx="24">
                  <c:v>0</c:v>
                </c:pt>
                <c:pt idx="25">
                  <c:v>74212</c:v>
                </c:pt>
                <c:pt idx="26">
                  <c:v>6811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F-4435-B65C-C639A4EB9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4210202"/>
        <c:axId val="45238534"/>
      </c:barChart>
      <c:catAx>
        <c:axId val="6421020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238534"/>
        <c:crosses val="autoZero"/>
        <c:auto val="1"/>
        <c:lblAlgn val="ctr"/>
        <c:lblOffset val="100"/>
        <c:noMultiLvlLbl val="0"/>
      </c:catAx>
      <c:valAx>
        <c:axId val="4523853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21020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regulares'!$E$7:$E$34</c:f>
              <c:numCache>
                <c:formatCode>#,##0</c:formatCode>
                <c:ptCount val="28"/>
                <c:pt idx="0">
                  <c:v>0</c:v>
                </c:pt>
                <c:pt idx="1">
                  <c:v>10267</c:v>
                </c:pt>
                <c:pt idx="2">
                  <c:v>40956</c:v>
                </c:pt>
                <c:pt idx="3">
                  <c:v>0</c:v>
                </c:pt>
                <c:pt idx="4">
                  <c:v>399875</c:v>
                </c:pt>
                <c:pt idx="5">
                  <c:v>2595</c:v>
                </c:pt>
                <c:pt idx="6">
                  <c:v>256861</c:v>
                </c:pt>
                <c:pt idx="7">
                  <c:v>68438</c:v>
                </c:pt>
                <c:pt idx="8">
                  <c:v>4367</c:v>
                </c:pt>
                <c:pt idx="9">
                  <c:v>0</c:v>
                </c:pt>
                <c:pt idx="10">
                  <c:v>0</c:v>
                </c:pt>
                <c:pt idx="11">
                  <c:v>146889</c:v>
                </c:pt>
                <c:pt idx="12">
                  <c:v>0</c:v>
                </c:pt>
                <c:pt idx="13">
                  <c:v>0</c:v>
                </c:pt>
                <c:pt idx="14">
                  <c:v>2894</c:v>
                </c:pt>
                <c:pt idx="15">
                  <c:v>97332</c:v>
                </c:pt>
                <c:pt idx="16">
                  <c:v>26476</c:v>
                </c:pt>
                <c:pt idx="17">
                  <c:v>0</c:v>
                </c:pt>
                <c:pt idx="18">
                  <c:v>42318</c:v>
                </c:pt>
                <c:pt idx="19">
                  <c:v>7749</c:v>
                </c:pt>
                <c:pt idx="20">
                  <c:v>0</c:v>
                </c:pt>
                <c:pt idx="21">
                  <c:v>430337</c:v>
                </c:pt>
                <c:pt idx="22">
                  <c:v>6048</c:v>
                </c:pt>
                <c:pt idx="23">
                  <c:v>0</c:v>
                </c:pt>
                <c:pt idx="24">
                  <c:v>0</c:v>
                </c:pt>
                <c:pt idx="25">
                  <c:v>51267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C-43D5-B0A4-02B0546F78B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regulares'!$D$7:$D$34</c:f>
              <c:numCache>
                <c:formatCode>#,##0</c:formatCode>
                <c:ptCount val="28"/>
                <c:pt idx="0">
                  <c:v>0</c:v>
                </c:pt>
                <c:pt idx="1">
                  <c:v>5990</c:v>
                </c:pt>
                <c:pt idx="2">
                  <c:v>40825</c:v>
                </c:pt>
                <c:pt idx="3">
                  <c:v>0</c:v>
                </c:pt>
                <c:pt idx="4">
                  <c:v>362170</c:v>
                </c:pt>
                <c:pt idx="5">
                  <c:v>1817</c:v>
                </c:pt>
                <c:pt idx="6">
                  <c:v>244663</c:v>
                </c:pt>
                <c:pt idx="7">
                  <c:v>68854</c:v>
                </c:pt>
                <c:pt idx="8">
                  <c:v>13</c:v>
                </c:pt>
                <c:pt idx="9">
                  <c:v>0</c:v>
                </c:pt>
                <c:pt idx="10">
                  <c:v>0</c:v>
                </c:pt>
                <c:pt idx="11">
                  <c:v>134674</c:v>
                </c:pt>
                <c:pt idx="12">
                  <c:v>0</c:v>
                </c:pt>
                <c:pt idx="13">
                  <c:v>0</c:v>
                </c:pt>
                <c:pt idx="14">
                  <c:v>4194</c:v>
                </c:pt>
                <c:pt idx="15">
                  <c:v>100658</c:v>
                </c:pt>
                <c:pt idx="16">
                  <c:v>25068</c:v>
                </c:pt>
                <c:pt idx="17">
                  <c:v>0</c:v>
                </c:pt>
                <c:pt idx="18">
                  <c:v>41045</c:v>
                </c:pt>
                <c:pt idx="19">
                  <c:v>8773</c:v>
                </c:pt>
                <c:pt idx="20">
                  <c:v>0</c:v>
                </c:pt>
                <c:pt idx="21">
                  <c:v>404236</c:v>
                </c:pt>
                <c:pt idx="22">
                  <c:v>11086</c:v>
                </c:pt>
                <c:pt idx="23">
                  <c:v>0</c:v>
                </c:pt>
                <c:pt idx="24">
                  <c:v>0</c:v>
                </c:pt>
                <c:pt idx="25">
                  <c:v>49958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C-43D5-B0A4-02B0546F7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4501970"/>
        <c:axId val="7603502"/>
      </c:barChart>
      <c:catAx>
        <c:axId val="2450197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603502"/>
        <c:crosses val="autoZero"/>
        <c:auto val="1"/>
        <c:lblAlgn val="ctr"/>
        <c:lblOffset val="100"/>
        <c:noMultiLvlLbl val="0"/>
      </c:catAx>
      <c:valAx>
        <c:axId val="760350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50197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crucero'!$E$7:$E$34</c:f>
              <c:numCache>
                <c:formatCode>#,##0</c:formatCode>
                <c:ptCount val="28"/>
                <c:pt idx="0">
                  <c:v>5677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12519</c:v>
                </c:pt>
                <c:pt idx="6">
                  <c:v>51238</c:v>
                </c:pt>
                <c:pt idx="7">
                  <c:v>111054</c:v>
                </c:pt>
                <c:pt idx="8">
                  <c:v>0</c:v>
                </c:pt>
                <c:pt idx="9">
                  <c:v>8115</c:v>
                </c:pt>
                <c:pt idx="10">
                  <c:v>0</c:v>
                </c:pt>
                <c:pt idx="11">
                  <c:v>848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318731</c:v>
                </c:pt>
                <c:pt idx="16">
                  <c:v>12428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255605</c:v>
                </c:pt>
                <c:pt idx="22">
                  <c:v>0</c:v>
                </c:pt>
                <c:pt idx="23">
                  <c:v>295</c:v>
                </c:pt>
                <c:pt idx="24">
                  <c:v>0</c:v>
                </c:pt>
                <c:pt idx="25">
                  <c:v>18728</c:v>
                </c:pt>
                <c:pt idx="26">
                  <c:v>9809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4-4CA6-AE04-1A99204756F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crucero'!$D$7:$D$34</c:f>
              <c:numCache>
                <c:formatCode>#,##0</c:formatCode>
                <c:ptCount val="28"/>
                <c:pt idx="0">
                  <c:v>9704</c:v>
                </c:pt>
                <c:pt idx="1">
                  <c:v>2161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31253</c:v>
                </c:pt>
                <c:pt idx="6">
                  <c:v>56106</c:v>
                </c:pt>
                <c:pt idx="7">
                  <c:v>111036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242851</c:v>
                </c:pt>
                <c:pt idx="16">
                  <c:v>10308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174140</c:v>
                </c:pt>
                <c:pt idx="22">
                  <c:v>4</c:v>
                </c:pt>
                <c:pt idx="23">
                  <c:v>310</c:v>
                </c:pt>
                <c:pt idx="24">
                  <c:v>0</c:v>
                </c:pt>
                <c:pt idx="25">
                  <c:v>24254</c:v>
                </c:pt>
                <c:pt idx="26">
                  <c:v>6811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B4-4CA6-AE04-1A9920475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5781607"/>
        <c:axId val="32018982"/>
      </c:barChart>
      <c:catAx>
        <c:axId val="6578160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018982"/>
        <c:crosses val="autoZero"/>
        <c:auto val="1"/>
        <c:lblAlgn val="ctr"/>
        <c:lblOffset val="100"/>
        <c:noMultiLvlLbl val="0"/>
      </c:catAx>
      <c:valAx>
        <c:axId val="3201898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78160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pasaje'!$E$7:$E$34</c:f>
              <c:numCache>
                <c:formatCode>#,##0</c:formatCode>
                <c:ptCount val="28"/>
                <c:pt idx="0">
                  <c:v>0</c:v>
                </c:pt>
                <c:pt idx="1">
                  <c:v>3946</c:v>
                </c:pt>
                <c:pt idx="2">
                  <c:v>12275</c:v>
                </c:pt>
                <c:pt idx="3">
                  <c:v>0</c:v>
                </c:pt>
                <c:pt idx="4">
                  <c:v>92495</c:v>
                </c:pt>
                <c:pt idx="5">
                  <c:v>1569</c:v>
                </c:pt>
                <c:pt idx="6">
                  <c:v>65907</c:v>
                </c:pt>
                <c:pt idx="7">
                  <c:v>23870</c:v>
                </c:pt>
                <c:pt idx="8">
                  <c:v>1952</c:v>
                </c:pt>
                <c:pt idx="9">
                  <c:v>0</c:v>
                </c:pt>
                <c:pt idx="10">
                  <c:v>0</c:v>
                </c:pt>
                <c:pt idx="11">
                  <c:v>39466</c:v>
                </c:pt>
                <c:pt idx="12">
                  <c:v>0</c:v>
                </c:pt>
                <c:pt idx="13">
                  <c:v>0</c:v>
                </c:pt>
                <c:pt idx="14">
                  <c:v>1759</c:v>
                </c:pt>
                <c:pt idx="15">
                  <c:v>43718</c:v>
                </c:pt>
                <c:pt idx="16">
                  <c:v>5891</c:v>
                </c:pt>
                <c:pt idx="17">
                  <c:v>0</c:v>
                </c:pt>
                <c:pt idx="18">
                  <c:v>10620</c:v>
                </c:pt>
                <c:pt idx="19">
                  <c:v>2112</c:v>
                </c:pt>
                <c:pt idx="20">
                  <c:v>0</c:v>
                </c:pt>
                <c:pt idx="21">
                  <c:v>130692</c:v>
                </c:pt>
                <c:pt idx="22">
                  <c:v>2872</c:v>
                </c:pt>
                <c:pt idx="23">
                  <c:v>0</c:v>
                </c:pt>
                <c:pt idx="24">
                  <c:v>0</c:v>
                </c:pt>
                <c:pt idx="25">
                  <c:v>15902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3-4BE3-8B92-16935B3EE76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pasaje'!$D$7:$D$34</c:f>
              <c:numCache>
                <c:formatCode>#,##0</c:formatCode>
                <c:ptCount val="28"/>
                <c:pt idx="0">
                  <c:v>0</c:v>
                </c:pt>
                <c:pt idx="1">
                  <c:v>1580</c:v>
                </c:pt>
                <c:pt idx="2">
                  <c:v>11445</c:v>
                </c:pt>
                <c:pt idx="3">
                  <c:v>0</c:v>
                </c:pt>
                <c:pt idx="4">
                  <c:v>81160</c:v>
                </c:pt>
                <c:pt idx="5">
                  <c:v>1102</c:v>
                </c:pt>
                <c:pt idx="6">
                  <c:v>54996</c:v>
                </c:pt>
                <c:pt idx="7">
                  <c:v>22448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33915</c:v>
                </c:pt>
                <c:pt idx="12">
                  <c:v>0</c:v>
                </c:pt>
                <c:pt idx="13">
                  <c:v>0</c:v>
                </c:pt>
                <c:pt idx="14">
                  <c:v>2628</c:v>
                </c:pt>
                <c:pt idx="15">
                  <c:v>44902</c:v>
                </c:pt>
                <c:pt idx="16">
                  <c:v>5466</c:v>
                </c:pt>
                <c:pt idx="17">
                  <c:v>0</c:v>
                </c:pt>
                <c:pt idx="18">
                  <c:v>10120</c:v>
                </c:pt>
                <c:pt idx="19">
                  <c:v>2546</c:v>
                </c:pt>
                <c:pt idx="20">
                  <c:v>0</c:v>
                </c:pt>
                <c:pt idx="21">
                  <c:v>123443</c:v>
                </c:pt>
                <c:pt idx="22">
                  <c:v>5121</c:v>
                </c:pt>
                <c:pt idx="23">
                  <c:v>0</c:v>
                </c:pt>
                <c:pt idx="24">
                  <c:v>0</c:v>
                </c:pt>
                <c:pt idx="25">
                  <c:v>15243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3-4BE3-8B92-16935B3EE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193955"/>
        <c:axId val="34716864"/>
      </c:barChart>
      <c:catAx>
        <c:axId val="219395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716864"/>
        <c:crosses val="autoZero"/>
        <c:auto val="1"/>
        <c:lblAlgn val="ctr"/>
        <c:lblOffset val="100"/>
        <c:noMultiLvlLbl val="0"/>
      </c:catAx>
      <c:valAx>
        <c:axId val="3471686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9395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mercancía'!$E$7:$E$34</c:f>
              <c:numCache>
                <c:formatCode>#,##0</c:formatCode>
                <c:ptCount val="28"/>
                <c:pt idx="0">
                  <c:v>0</c:v>
                </c:pt>
                <c:pt idx="1">
                  <c:v>544</c:v>
                </c:pt>
                <c:pt idx="2">
                  <c:v>604</c:v>
                </c:pt>
                <c:pt idx="3">
                  <c:v>0</c:v>
                </c:pt>
                <c:pt idx="4">
                  <c:v>449</c:v>
                </c:pt>
                <c:pt idx="5">
                  <c:v>1258</c:v>
                </c:pt>
                <c:pt idx="6">
                  <c:v>5542</c:v>
                </c:pt>
                <c:pt idx="7">
                  <c:v>42823</c:v>
                </c:pt>
                <c:pt idx="8">
                  <c:v>826</c:v>
                </c:pt>
                <c:pt idx="9">
                  <c:v>0</c:v>
                </c:pt>
                <c:pt idx="10">
                  <c:v>8</c:v>
                </c:pt>
                <c:pt idx="11">
                  <c:v>93</c:v>
                </c:pt>
                <c:pt idx="12">
                  <c:v>0</c:v>
                </c:pt>
                <c:pt idx="13">
                  <c:v>13</c:v>
                </c:pt>
                <c:pt idx="14">
                  <c:v>840</c:v>
                </c:pt>
                <c:pt idx="15">
                  <c:v>25400</c:v>
                </c:pt>
                <c:pt idx="16">
                  <c:v>7890</c:v>
                </c:pt>
                <c:pt idx="17">
                  <c:v>5</c:v>
                </c:pt>
                <c:pt idx="18">
                  <c:v>181</c:v>
                </c:pt>
                <c:pt idx="19">
                  <c:v>4</c:v>
                </c:pt>
                <c:pt idx="20">
                  <c:v>11380</c:v>
                </c:pt>
                <c:pt idx="21">
                  <c:v>6878</c:v>
                </c:pt>
                <c:pt idx="22">
                  <c:v>14737</c:v>
                </c:pt>
                <c:pt idx="23">
                  <c:v>479</c:v>
                </c:pt>
                <c:pt idx="24">
                  <c:v>18942</c:v>
                </c:pt>
                <c:pt idx="25">
                  <c:v>26311</c:v>
                </c:pt>
                <c:pt idx="26">
                  <c:v>34202</c:v>
                </c:pt>
                <c:pt idx="2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E-4967-B55B-08375064A4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mercancía'!$D$7:$D$34</c:f>
              <c:numCache>
                <c:formatCode>#,##0</c:formatCode>
                <c:ptCount val="28"/>
                <c:pt idx="0">
                  <c:v>0</c:v>
                </c:pt>
                <c:pt idx="1">
                  <c:v>51</c:v>
                </c:pt>
                <c:pt idx="2">
                  <c:v>239</c:v>
                </c:pt>
                <c:pt idx="3">
                  <c:v>0</c:v>
                </c:pt>
                <c:pt idx="4">
                  <c:v>327</c:v>
                </c:pt>
                <c:pt idx="5">
                  <c:v>1224</c:v>
                </c:pt>
                <c:pt idx="6">
                  <c:v>7840</c:v>
                </c:pt>
                <c:pt idx="7">
                  <c:v>49721</c:v>
                </c:pt>
                <c:pt idx="8">
                  <c:v>1514</c:v>
                </c:pt>
                <c:pt idx="9">
                  <c:v>0</c:v>
                </c:pt>
                <c:pt idx="10">
                  <c:v>29</c:v>
                </c:pt>
                <c:pt idx="11">
                  <c:v>171</c:v>
                </c:pt>
                <c:pt idx="12">
                  <c:v>0</c:v>
                </c:pt>
                <c:pt idx="13">
                  <c:v>0</c:v>
                </c:pt>
                <c:pt idx="14">
                  <c:v>729</c:v>
                </c:pt>
                <c:pt idx="15">
                  <c:v>28255</c:v>
                </c:pt>
                <c:pt idx="16">
                  <c:v>4599</c:v>
                </c:pt>
                <c:pt idx="17">
                  <c:v>16</c:v>
                </c:pt>
                <c:pt idx="18">
                  <c:v>227</c:v>
                </c:pt>
                <c:pt idx="19">
                  <c:v>1</c:v>
                </c:pt>
                <c:pt idx="20">
                  <c:v>19555</c:v>
                </c:pt>
                <c:pt idx="21">
                  <c:v>6530</c:v>
                </c:pt>
                <c:pt idx="22">
                  <c:v>20335</c:v>
                </c:pt>
                <c:pt idx="23">
                  <c:v>944</c:v>
                </c:pt>
                <c:pt idx="24">
                  <c:v>27293</c:v>
                </c:pt>
                <c:pt idx="25">
                  <c:v>45450</c:v>
                </c:pt>
                <c:pt idx="26">
                  <c:v>55801</c:v>
                </c:pt>
                <c:pt idx="2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E-4967-B55B-08375064A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4190976"/>
        <c:axId val="43758094"/>
      </c:barChart>
      <c:catAx>
        <c:axId val="6419097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758094"/>
        <c:crosses val="autoZero"/>
        <c:auto val="1"/>
        <c:lblAlgn val="ctr"/>
        <c:lblOffset val="100"/>
        <c:noMultiLvlLbl val="0"/>
      </c:catAx>
      <c:valAx>
        <c:axId val="4375809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19097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total'!$E$7:$E$34</c:f>
              <c:numCache>
                <c:formatCode>#,##0</c:formatCode>
                <c:ptCount val="28"/>
                <c:pt idx="0">
                  <c:v>484985</c:v>
                </c:pt>
                <c:pt idx="1">
                  <c:v>78717</c:v>
                </c:pt>
                <c:pt idx="2">
                  <c:v>69081</c:v>
                </c:pt>
                <c:pt idx="3">
                  <c:v>159708</c:v>
                </c:pt>
                <c:pt idx="4">
                  <c:v>1383704</c:v>
                </c:pt>
                <c:pt idx="5">
                  <c:v>129873</c:v>
                </c:pt>
                <c:pt idx="6">
                  <c:v>16267</c:v>
                </c:pt>
                <c:pt idx="7">
                  <c:v>1327206</c:v>
                </c:pt>
                <c:pt idx="8">
                  <c:v>1594245</c:v>
                </c:pt>
                <c:pt idx="9">
                  <c:v>2247940</c:v>
                </c:pt>
                <c:pt idx="10">
                  <c:v>1074793</c:v>
                </c:pt>
                <c:pt idx="11">
                  <c:v>7125</c:v>
                </c:pt>
                <c:pt idx="12">
                  <c:v>245799</c:v>
                </c:pt>
                <c:pt idx="13">
                  <c:v>960951</c:v>
                </c:pt>
                <c:pt idx="14">
                  <c:v>1493971</c:v>
                </c:pt>
                <c:pt idx="15">
                  <c:v>153293</c:v>
                </c:pt>
                <c:pt idx="16">
                  <c:v>93940</c:v>
                </c:pt>
                <c:pt idx="17">
                  <c:v>124738</c:v>
                </c:pt>
                <c:pt idx="18">
                  <c:v>0</c:v>
                </c:pt>
                <c:pt idx="19">
                  <c:v>119790</c:v>
                </c:pt>
                <c:pt idx="20">
                  <c:v>155520</c:v>
                </c:pt>
                <c:pt idx="21">
                  <c:v>99096</c:v>
                </c:pt>
                <c:pt idx="22">
                  <c:v>192408</c:v>
                </c:pt>
                <c:pt idx="23">
                  <c:v>134123</c:v>
                </c:pt>
                <c:pt idx="24">
                  <c:v>1792370</c:v>
                </c:pt>
                <c:pt idx="25">
                  <c:v>1365446</c:v>
                </c:pt>
                <c:pt idx="26">
                  <c:v>121603</c:v>
                </c:pt>
                <c:pt idx="27">
                  <c:v>33731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EF-41C4-B764-3F929B39D80D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total'!$D$7:$D$34</c:f>
              <c:numCache>
                <c:formatCode>#,##0</c:formatCode>
                <c:ptCount val="28"/>
                <c:pt idx="0">
                  <c:v>799384</c:v>
                </c:pt>
                <c:pt idx="1">
                  <c:v>59312</c:v>
                </c:pt>
                <c:pt idx="2">
                  <c:v>79693</c:v>
                </c:pt>
                <c:pt idx="3">
                  <c:v>217588</c:v>
                </c:pt>
                <c:pt idx="4">
                  <c:v>1626409</c:v>
                </c:pt>
                <c:pt idx="5">
                  <c:v>118351</c:v>
                </c:pt>
                <c:pt idx="6">
                  <c:v>72571</c:v>
                </c:pt>
                <c:pt idx="7">
                  <c:v>1128563</c:v>
                </c:pt>
                <c:pt idx="8">
                  <c:v>2039022</c:v>
                </c:pt>
                <c:pt idx="9">
                  <c:v>2184615</c:v>
                </c:pt>
                <c:pt idx="10">
                  <c:v>669633</c:v>
                </c:pt>
                <c:pt idx="11">
                  <c:v>53275</c:v>
                </c:pt>
                <c:pt idx="12">
                  <c:v>362600</c:v>
                </c:pt>
                <c:pt idx="13">
                  <c:v>725050</c:v>
                </c:pt>
                <c:pt idx="14">
                  <c:v>1760007</c:v>
                </c:pt>
                <c:pt idx="15">
                  <c:v>170616</c:v>
                </c:pt>
                <c:pt idx="16">
                  <c:v>196813</c:v>
                </c:pt>
                <c:pt idx="17">
                  <c:v>240790</c:v>
                </c:pt>
                <c:pt idx="18">
                  <c:v>1</c:v>
                </c:pt>
                <c:pt idx="19">
                  <c:v>162768</c:v>
                </c:pt>
                <c:pt idx="20">
                  <c:v>189734</c:v>
                </c:pt>
                <c:pt idx="21">
                  <c:v>63703</c:v>
                </c:pt>
                <c:pt idx="22">
                  <c:v>388384</c:v>
                </c:pt>
                <c:pt idx="23">
                  <c:v>195496</c:v>
                </c:pt>
                <c:pt idx="24">
                  <c:v>2379394</c:v>
                </c:pt>
                <c:pt idx="25">
                  <c:v>1213228</c:v>
                </c:pt>
                <c:pt idx="26">
                  <c:v>118767</c:v>
                </c:pt>
                <c:pt idx="27">
                  <c:v>54619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EF-41C4-B764-3F929B39D8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019769"/>
        <c:axId val="52157053"/>
      </c:barChart>
      <c:catAx>
        <c:axId val="2001976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157053"/>
        <c:crosses val="autoZero"/>
        <c:auto val="1"/>
        <c:lblAlgn val="ctr"/>
        <c:lblOffset val="100"/>
        <c:noMultiLvlLbl val="0"/>
      </c:catAx>
      <c:valAx>
        <c:axId val="5215705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01976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GL'!$E$7:$E$34</c:f>
              <c:numCache>
                <c:formatCode>#,##0</c:formatCode>
                <c:ptCount val="28"/>
                <c:pt idx="0">
                  <c:v>353040</c:v>
                </c:pt>
                <c:pt idx="1">
                  <c:v>0</c:v>
                </c:pt>
                <c:pt idx="2">
                  <c:v>0</c:v>
                </c:pt>
                <c:pt idx="3">
                  <c:v>27068</c:v>
                </c:pt>
                <c:pt idx="4">
                  <c:v>868151</c:v>
                </c:pt>
                <c:pt idx="5">
                  <c:v>5374</c:v>
                </c:pt>
                <c:pt idx="6">
                  <c:v>9492</c:v>
                </c:pt>
                <c:pt idx="7">
                  <c:v>467278</c:v>
                </c:pt>
                <c:pt idx="8">
                  <c:v>1196471</c:v>
                </c:pt>
                <c:pt idx="9">
                  <c:v>1829355</c:v>
                </c:pt>
                <c:pt idx="10">
                  <c:v>603302</c:v>
                </c:pt>
                <c:pt idx="11">
                  <c:v>6990</c:v>
                </c:pt>
                <c:pt idx="12">
                  <c:v>171157</c:v>
                </c:pt>
                <c:pt idx="13">
                  <c:v>113352</c:v>
                </c:pt>
                <c:pt idx="14">
                  <c:v>1088925</c:v>
                </c:pt>
                <c:pt idx="15">
                  <c:v>94077</c:v>
                </c:pt>
                <c:pt idx="16">
                  <c:v>6376</c:v>
                </c:pt>
                <c:pt idx="17">
                  <c:v>0</c:v>
                </c:pt>
                <c:pt idx="18">
                  <c:v>0</c:v>
                </c:pt>
                <c:pt idx="19">
                  <c:v>73422</c:v>
                </c:pt>
                <c:pt idx="20">
                  <c:v>0</c:v>
                </c:pt>
                <c:pt idx="21">
                  <c:v>34817</c:v>
                </c:pt>
                <c:pt idx="22">
                  <c:v>21630</c:v>
                </c:pt>
                <c:pt idx="23">
                  <c:v>18175</c:v>
                </c:pt>
                <c:pt idx="24">
                  <c:v>1160306</c:v>
                </c:pt>
                <c:pt idx="25">
                  <c:v>262429</c:v>
                </c:pt>
                <c:pt idx="26">
                  <c:v>0</c:v>
                </c:pt>
                <c:pt idx="27">
                  <c:v>9277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44-4F7F-B4A0-00E11091560A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GL'!$D$7:$D$34</c:f>
              <c:numCache>
                <c:formatCode>#,##0</c:formatCode>
                <c:ptCount val="28"/>
                <c:pt idx="0">
                  <c:v>442133</c:v>
                </c:pt>
                <c:pt idx="1">
                  <c:v>3500</c:v>
                </c:pt>
                <c:pt idx="2">
                  <c:v>6400</c:v>
                </c:pt>
                <c:pt idx="3">
                  <c:v>23657</c:v>
                </c:pt>
                <c:pt idx="4">
                  <c:v>1129184</c:v>
                </c:pt>
                <c:pt idx="5">
                  <c:v>0</c:v>
                </c:pt>
                <c:pt idx="6">
                  <c:v>62381</c:v>
                </c:pt>
                <c:pt idx="7">
                  <c:v>332364</c:v>
                </c:pt>
                <c:pt idx="8">
                  <c:v>1618798</c:v>
                </c:pt>
                <c:pt idx="9">
                  <c:v>1595457</c:v>
                </c:pt>
                <c:pt idx="10">
                  <c:v>399736</c:v>
                </c:pt>
                <c:pt idx="11">
                  <c:v>52922</c:v>
                </c:pt>
                <c:pt idx="12">
                  <c:v>165290</c:v>
                </c:pt>
                <c:pt idx="13">
                  <c:v>119538</c:v>
                </c:pt>
                <c:pt idx="14">
                  <c:v>1389678</c:v>
                </c:pt>
                <c:pt idx="15">
                  <c:v>124012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116242</c:v>
                </c:pt>
                <c:pt idx="20">
                  <c:v>0</c:v>
                </c:pt>
                <c:pt idx="21">
                  <c:v>32911</c:v>
                </c:pt>
                <c:pt idx="22">
                  <c:v>19526</c:v>
                </c:pt>
                <c:pt idx="23">
                  <c:v>56054</c:v>
                </c:pt>
                <c:pt idx="24">
                  <c:v>1330467</c:v>
                </c:pt>
                <c:pt idx="25">
                  <c:v>255018</c:v>
                </c:pt>
                <c:pt idx="26">
                  <c:v>0</c:v>
                </c:pt>
                <c:pt idx="27">
                  <c:v>7980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44-4F7F-B4A0-00E110915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9368519"/>
        <c:axId val="47132112"/>
      </c:barChart>
      <c:catAx>
        <c:axId val="4936851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132112"/>
        <c:crosses val="autoZero"/>
        <c:auto val="1"/>
        <c:lblAlgn val="ctr"/>
        <c:lblOffset val="100"/>
        <c:noMultiLvlLbl val="0"/>
      </c:catAx>
      <c:valAx>
        <c:axId val="4713211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36851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GS'!$E$7:$E$34</c:f>
              <c:numCache>
                <c:formatCode>#,##0</c:formatCode>
                <c:ptCount val="28"/>
                <c:pt idx="0">
                  <c:v>120066</c:v>
                </c:pt>
                <c:pt idx="1">
                  <c:v>59830</c:v>
                </c:pt>
                <c:pt idx="2">
                  <c:v>8801</c:v>
                </c:pt>
                <c:pt idx="3">
                  <c:v>125332</c:v>
                </c:pt>
                <c:pt idx="4">
                  <c:v>6679</c:v>
                </c:pt>
                <c:pt idx="5">
                  <c:v>119756</c:v>
                </c:pt>
                <c:pt idx="6">
                  <c:v>6640</c:v>
                </c:pt>
                <c:pt idx="7">
                  <c:v>217288</c:v>
                </c:pt>
                <c:pt idx="8">
                  <c:v>122473</c:v>
                </c:pt>
                <c:pt idx="9">
                  <c:v>379159</c:v>
                </c:pt>
                <c:pt idx="10">
                  <c:v>466698</c:v>
                </c:pt>
                <c:pt idx="11">
                  <c:v>0</c:v>
                </c:pt>
                <c:pt idx="12">
                  <c:v>71161</c:v>
                </c:pt>
                <c:pt idx="13">
                  <c:v>806175</c:v>
                </c:pt>
                <c:pt idx="14">
                  <c:v>403540</c:v>
                </c:pt>
                <c:pt idx="15">
                  <c:v>27101</c:v>
                </c:pt>
                <c:pt idx="16">
                  <c:v>78351</c:v>
                </c:pt>
                <c:pt idx="17">
                  <c:v>92996</c:v>
                </c:pt>
                <c:pt idx="18">
                  <c:v>0</c:v>
                </c:pt>
                <c:pt idx="19">
                  <c:v>13973</c:v>
                </c:pt>
                <c:pt idx="20">
                  <c:v>91379</c:v>
                </c:pt>
                <c:pt idx="21">
                  <c:v>18359</c:v>
                </c:pt>
                <c:pt idx="22">
                  <c:v>124793</c:v>
                </c:pt>
                <c:pt idx="23">
                  <c:v>97711</c:v>
                </c:pt>
                <c:pt idx="24">
                  <c:v>549599</c:v>
                </c:pt>
                <c:pt idx="25">
                  <c:v>143270</c:v>
                </c:pt>
                <c:pt idx="26">
                  <c:v>4346</c:v>
                </c:pt>
                <c:pt idx="27">
                  <c:v>5510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62-4522-91AA-2EDB9CA0DFEB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GS'!$D$7:$D$34</c:f>
              <c:numCache>
                <c:formatCode>#,##0</c:formatCode>
                <c:ptCount val="28"/>
                <c:pt idx="0">
                  <c:v>332554</c:v>
                </c:pt>
                <c:pt idx="1">
                  <c:v>42080</c:v>
                </c:pt>
                <c:pt idx="2">
                  <c:v>23478</c:v>
                </c:pt>
                <c:pt idx="3">
                  <c:v>183141</c:v>
                </c:pt>
                <c:pt idx="4">
                  <c:v>28151</c:v>
                </c:pt>
                <c:pt idx="5">
                  <c:v>116836</c:v>
                </c:pt>
                <c:pt idx="6">
                  <c:v>10180</c:v>
                </c:pt>
                <c:pt idx="7">
                  <c:v>241920</c:v>
                </c:pt>
                <c:pt idx="8">
                  <c:v>164477</c:v>
                </c:pt>
                <c:pt idx="9">
                  <c:v>558746</c:v>
                </c:pt>
                <c:pt idx="10">
                  <c:v>255465</c:v>
                </c:pt>
                <c:pt idx="11">
                  <c:v>0</c:v>
                </c:pt>
                <c:pt idx="12">
                  <c:v>189618</c:v>
                </c:pt>
                <c:pt idx="13">
                  <c:v>530134</c:v>
                </c:pt>
                <c:pt idx="14">
                  <c:v>369381</c:v>
                </c:pt>
                <c:pt idx="15">
                  <c:v>15500</c:v>
                </c:pt>
                <c:pt idx="16">
                  <c:v>179007</c:v>
                </c:pt>
                <c:pt idx="17">
                  <c:v>217105</c:v>
                </c:pt>
                <c:pt idx="18">
                  <c:v>0</c:v>
                </c:pt>
                <c:pt idx="19">
                  <c:v>20975</c:v>
                </c:pt>
                <c:pt idx="20">
                  <c:v>72223</c:v>
                </c:pt>
                <c:pt idx="21">
                  <c:v>4303</c:v>
                </c:pt>
                <c:pt idx="22">
                  <c:v>309098</c:v>
                </c:pt>
                <c:pt idx="23">
                  <c:v>131623</c:v>
                </c:pt>
                <c:pt idx="24">
                  <c:v>961313</c:v>
                </c:pt>
                <c:pt idx="25">
                  <c:v>141492</c:v>
                </c:pt>
                <c:pt idx="26">
                  <c:v>3505</c:v>
                </c:pt>
                <c:pt idx="27">
                  <c:v>21539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62-4522-91AA-2EDB9CA0D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2314632"/>
        <c:axId val="52674315"/>
      </c:barChart>
      <c:catAx>
        <c:axId val="6231463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674315"/>
        <c:crosses val="autoZero"/>
        <c:auto val="1"/>
        <c:lblAlgn val="ctr"/>
        <c:lblOffset val="100"/>
        <c:noMultiLvlLbl val="0"/>
      </c:catAx>
      <c:valAx>
        <c:axId val="5267431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31463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Líquidos!$E$7:$E$34</c:f>
              <c:numCache>
                <c:formatCode>#,##0</c:formatCode>
                <c:ptCount val="28"/>
                <c:pt idx="0">
                  <c:v>503931</c:v>
                </c:pt>
                <c:pt idx="1">
                  <c:v>4031</c:v>
                </c:pt>
                <c:pt idx="2">
                  <c:v>0</c:v>
                </c:pt>
                <c:pt idx="3">
                  <c:v>32180</c:v>
                </c:pt>
                <c:pt idx="4">
                  <c:v>2204856</c:v>
                </c:pt>
                <c:pt idx="5">
                  <c:v>32846</c:v>
                </c:pt>
                <c:pt idx="6">
                  <c:v>142236</c:v>
                </c:pt>
                <c:pt idx="7">
                  <c:v>711291</c:v>
                </c:pt>
                <c:pt idx="8">
                  <c:v>1480144</c:v>
                </c:pt>
                <c:pt idx="9">
                  <c:v>2491700</c:v>
                </c:pt>
                <c:pt idx="10">
                  <c:v>829377</c:v>
                </c:pt>
                <c:pt idx="11">
                  <c:v>43767</c:v>
                </c:pt>
                <c:pt idx="12">
                  <c:v>190166</c:v>
                </c:pt>
                <c:pt idx="13">
                  <c:v>125812</c:v>
                </c:pt>
                <c:pt idx="14">
                  <c:v>1849987</c:v>
                </c:pt>
                <c:pt idx="15">
                  <c:v>917064</c:v>
                </c:pt>
                <c:pt idx="16">
                  <c:v>17664</c:v>
                </c:pt>
                <c:pt idx="17">
                  <c:v>0</c:v>
                </c:pt>
                <c:pt idx="18">
                  <c:v>4578</c:v>
                </c:pt>
                <c:pt idx="19">
                  <c:v>111691</c:v>
                </c:pt>
                <c:pt idx="20">
                  <c:v>0</c:v>
                </c:pt>
                <c:pt idx="21">
                  <c:v>337588</c:v>
                </c:pt>
                <c:pt idx="22">
                  <c:v>23670</c:v>
                </c:pt>
                <c:pt idx="23">
                  <c:v>20670</c:v>
                </c:pt>
                <c:pt idx="24">
                  <c:v>1613941</c:v>
                </c:pt>
                <c:pt idx="25">
                  <c:v>340333</c:v>
                </c:pt>
                <c:pt idx="26">
                  <c:v>0</c:v>
                </c:pt>
                <c:pt idx="27">
                  <c:v>9277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2-4C19-B9CE-87D70C8FD9E3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Líquidos!$D$7:$D$34</c:f>
              <c:numCache>
                <c:formatCode>#,##0</c:formatCode>
                <c:ptCount val="28"/>
                <c:pt idx="0">
                  <c:v>719904</c:v>
                </c:pt>
                <c:pt idx="1">
                  <c:v>9007</c:v>
                </c:pt>
                <c:pt idx="2">
                  <c:v>18511</c:v>
                </c:pt>
                <c:pt idx="3">
                  <c:v>61421</c:v>
                </c:pt>
                <c:pt idx="4">
                  <c:v>2813920</c:v>
                </c:pt>
                <c:pt idx="5">
                  <c:v>18935</c:v>
                </c:pt>
                <c:pt idx="6">
                  <c:v>102540</c:v>
                </c:pt>
                <c:pt idx="7">
                  <c:v>766072</c:v>
                </c:pt>
                <c:pt idx="8">
                  <c:v>2134486</c:v>
                </c:pt>
                <c:pt idx="9">
                  <c:v>2139041</c:v>
                </c:pt>
                <c:pt idx="10">
                  <c:v>607958</c:v>
                </c:pt>
                <c:pt idx="11">
                  <c:v>72593</c:v>
                </c:pt>
                <c:pt idx="12">
                  <c:v>177899</c:v>
                </c:pt>
                <c:pt idx="13">
                  <c:v>167290</c:v>
                </c:pt>
                <c:pt idx="14">
                  <c:v>2309681</c:v>
                </c:pt>
                <c:pt idx="15">
                  <c:v>745702</c:v>
                </c:pt>
                <c:pt idx="16">
                  <c:v>9625</c:v>
                </c:pt>
                <c:pt idx="17">
                  <c:v>0</c:v>
                </c:pt>
                <c:pt idx="18">
                  <c:v>6208</c:v>
                </c:pt>
                <c:pt idx="19">
                  <c:v>146166</c:v>
                </c:pt>
                <c:pt idx="20">
                  <c:v>0</c:v>
                </c:pt>
                <c:pt idx="21">
                  <c:v>314387</c:v>
                </c:pt>
                <c:pt idx="22">
                  <c:v>19805</c:v>
                </c:pt>
                <c:pt idx="23">
                  <c:v>61191</c:v>
                </c:pt>
                <c:pt idx="24">
                  <c:v>1938824</c:v>
                </c:pt>
                <c:pt idx="25">
                  <c:v>335167</c:v>
                </c:pt>
                <c:pt idx="26">
                  <c:v>0</c:v>
                </c:pt>
                <c:pt idx="27">
                  <c:v>7980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2-4C19-B9CE-87D70C8FD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9542535"/>
        <c:axId val="56678832"/>
      </c:barChart>
      <c:catAx>
        <c:axId val="4954253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678832"/>
        <c:crosses val="autoZero"/>
        <c:auto val="1"/>
        <c:lblAlgn val="ctr"/>
        <c:lblOffset val="100"/>
        <c:noMultiLvlLbl val="0"/>
      </c:catAx>
      <c:valAx>
        <c:axId val="5667883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54253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MG'!$E$7:$E$34</c:f>
              <c:numCache>
                <c:formatCode>#,##0</c:formatCode>
                <c:ptCount val="28"/>
                <c:pt idx="0">
                  <c:v>11879</c:v>
                </c:pt>
                <c:pt idx="1">
                  <c:v>18887</c:v>
                </c:pt>
                <c:pt idx="2">
                  <c:v>60280</c:v>
                </c:pt>
                <c:pt idx="3">
                  <c:v>7308</c:v>
                </c:pt>
                <c:pt idx="4">
                  <c:v>508874</c:v>
                </c:pt>
                <c:pt idx="5">
                  <c:v>4743</c:v>
                </c:pt>
                <c:pt idx="6">
                  <c:v>135</c:v>
                </c:pt>
                <c:pt idx="7">
                  <c:v>642640</c:v>
                </c:pt>
                <c:pt idx="8">
                  <c:v>275301</c:v>
                </c:pt>
                <c:pt idx="9">
                  <c:v>39426</c:v>
                </c:pt>
                <c:pt idx="10">
                  <c:v>4793</c:v>
                </c:pt>
                <c:pt idx="11">
                  <c:v>135</c:v>
                </c:pt>
                <c:pt idx="12">
                  <c:v>3481</c:v>
                </c:pt>
                <c:pt idx="13">
                  <c:v>41424</c:v>
                </c:pt>
                <c:pt idx="14">
                  <c:v>1506</c:v>
                </c:pt>
                <c:pt idx="15">
                  <c:v>32115</c:v>
                </c:pt>
                <c:pt idx="16">
                  <c:v>9213</c:v>
                </c:pt>
                <c:pt idx="17">
                  <c:v>31742</c:v>
                </c:pt>
                <c:pt idx="18">
                  <c:v>0</c:v>
                </c:pt>
                <c:pt idx="19">
                  <c:v>32395</c:v>
                </c:pt>
                <c:pt idx="20">
                  <c:v>64141</c:v>
                </c:pt>
                <c:pt idx="21">
                  <c:v>45920</c:v>
                </c:pt>
                <c:pt idx="22">
                  <c:v>45985</c:v>
                </c:pt>
                <c:pt idx="23">
                  <c:v>18237</c:v>
                </c:pt>
                <c:pt idx="24">
                  <c:v>82465</c:v>
                </c:pt>
                <c:pt idx="25">
                  <c:v>959747</c:v>
                </c:pt>
                <c:pt idx="26">
                  <c:v>117257</c:v>
                </c:pt>
                <c:pt idx="27">
                  <c:v>18944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43-4BE8-889A-257CB77CD4E7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MG'!$D$7:$D$34</c:f>
              <c:numCache>
                <c:formatCode>#,##0</c:formatCode>
                <c:ptCount val="28"/>
                <c:pt idx="0">
                  <c:v>24697</c:v>
                </c:pt>
                <c:pt idx="1">
                  <c:v>13732</c:v>
                </c:pt>
                <c:pt idx="2">
                  <c:v>49815</c:v>
                </c:pt>
                <c:pt idx="3">
                  <c:v>10790</c:v>
                </c:pt>
                <c:pt idx="4">
                  <c:v>469074</c:v>
                </c:pt>
                <c:pt idx="5">
                  <c:v>1515</c:v>
                </c:pt>
                <c:pt idx="6">
                  <c:v>10</c:v>
                </c:pt>
                <c:pt idx="7">
                  <c:v>554279</c:v>
                </c:pt>
                <c:pt idx="8">
                  <c:v>255747</c:v>
                </c:pt>
                <c:pt idx="9">
                  <c:v>30412</c:v>
                </c:pt>
                <c:pt idx="10">
                  <c:v>14432</c:v>
                </c:pt>
                <c:pt idx="11">
                  <c:v>353</c:v>
                </c:pt>
                <c:pt idx="12">
                  <c:v>7692</c:v>
                </c:pt>
                <c:pt idx="13">
                  <c:v>75378</c:v>
                </c:pt>
                <c:pt idx="14">
                  <c:v>948</c:v>
                </c:pt>
                <c:pt idx="15">
                  <c:v>31104</c:v>
                </c:pt>
                <c:pt idx="16">
                  <c:v>17806</c:v>
                </c:pt>
                <c:pt idx="17">
                  <c:v>23685</c:v>
                </c:pt>
                <c:pt idx="18">
                  <c:v>1</c:v>
                </c:pt>
                <c:pt idx="19">
                  <c:v>25551</c:v>
                </c:pt>
                <c:pt idx="20">
                  <c:v>117511</c:v>
                </c:pt>
                <c:pt idx="21">
                  <c:v>26489</c:v>
                </c:pt>
                <c:pt idx="22">
                  <c:v>59760</c:v>
                </c:pt>
                <c:pt idx="23">
                  <c:v>7819</c:v>
                </c:pt>
                <c:pt idx="24">
                  <c:v>87614</c:v>
                </c:pt>
                <c:pt idx="25">
                  <c:v>816718</c:v>
                </c:pt>
                <c:pt idx="26">
                  <c:v>115262</c:v>
                </c:pt>
                <c:pt idx="27">
                  <c:v>25100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43-4BE8-889A-257CB77CD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3335362"/>
        <c:axId val="9364839"/>
      </c:barChart>
      <c:catAx>
        <c:axId val="4333536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364839"/>
        <c:crosses val="autoZero"/>
        <c:auto val="1"/>
        <c:lblAlgn val="ctr"/>
        <c:lblOffset val="100"/>
        <c:noMultiLvlLbl val="0"/>
      </c:catAx>
      <c:valAx>
        <c:axId val="936483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33536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72500000000000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total'!$E$7:$E$34</c:f>
              <c:numCache>
                <c:formatCode>#,##0</c:formatCode>
                <c:ptCount val="28"/>
                <c:pt idx="0">
                  <c:v>117795</c:v>
                </c:pt>
                <c:pt idx="1">
                  <c:v>7513</c:v>
                </c:pt>
                <c:pt idx="2">
                  <c:v>161520</c:v>
                </c:pt>
                <c:pt idx="3">
                  <c:v>204118</c:v>
                </c:pt>
                <c:pt idx="4">
                  <c:v>663328</c:v>
                </c:pt>
                <c:pt idx="5">
                  <c:v>107501</c:v>
                </c:pt>
                <c:pt idx="6">
                  <c:v>653</c:v>
                </c:pt>
                <c:pt idx="7">
                  <c:v>837980</c:v>
                </c:pt>
                <c:pt idx="8">
                  <c:v>611540</c:v>
                </c:pt>
                <c:pt idx="9">
                  <c:v>616474</c:v>
                </c:pt>
                <c:pt idx="10">
                  <c:v>231288</c:v>
                </c:pt>
                <c:pt idx="11">
                  <c:v>0</c:v>
                </c:pt>
                <c:pt idx="12">
                  <c:v>121676</c:v>
                </c:pt>
                <c:pt idx="13">
                  <c:v>293707</c:v>
                </c:pt>
                <c:pt idx="14">
                  <c:v>518213</c:v>
                </c:pt>
                <c:pt idx="15">
                  <c:v>37516</c:v>
                </c:pt>
                <c:pt idx="16">
                  <c:v>24869</c:v>
                </c:pt>
                <c:pt idx="17">
                  <c:v>47129</c:v>
                </c:pt>
                <c:pt idx="18">
                  <c:v>0</c:v>
                </c:pt>
                <c:pt idx="19">
                  <c:v>21864</c:v>
                </c:pt>
                <c:pt idx="20">
                  <c:v>47410</c:v>
                </c:pt>
                <c:pt idx="21">
                  <c:v>30383</c:v>
                </c:pt>
                <c:pt idx="22">
                  <c:v>132849</c:v>
                </c:pt>
                <c:pt idx="23">
                  <c:v>52582</c:v>
                </c:pt>
                <c:pt idx="24">
                  <c:v>289997</c:v>
                </c:pt>
                <c:pt idx="25">
                  <c:v>1119741</c:v>
                </c:pt>
                <c:pt idx="26">
                  <c:v>106363</c:v>
                </c:pt>
                <c:pt idx="27">
                  <c:v>29763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EF-48EF-9296-2A9D88C1678B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total'!$D$7:$D$34</c:f>
              <c:numCache>
                <c:formatCode>#,##0</c:formatCode>
                <c:ptCount val="28"/>
                <c:pt idx="0">
                  <c:v>179856</c:v>
                </c:pt>
                <c:pt idx="1">
                  <c:v>52231</c:v>
                </c:pt>
                <c:pt idx="2">
                  <c:v>223689</c:v>
                </c:pt>
                <c:pt idx="3">
                  <c:v>134687</c:v>
                </c:pt>
                <c:pt idx="4">
                  <c:v>703593</c:v>
                </c:pt>
                <c:pt idx="5">
                  <c:v>79663</c:v>
                </c:pt>
                <c:pt idx="6">
                  <c:v>319</c:v>
                </c:pt>
                <c:pt idx="7">
                  <c:v>804060</c:v>
                </c:pt>
                <c:pt idx="8">
                  <c:v>676424</c:v>
                </c:pt>
                <c:pt idx="9">
                  <c:v>547481</c:v>
                </c:pt>
                <c:pt idx="10">
                  <c:v>270225</c:v>
                </c:pt>
                <c:pt idx="11">
                  <c:v>0</c:v>
                </c:pt>
                <c:pt idx="12">
                  <c:v>104838</c:v>
                </c:pt>
                <c:pt idx="13">
                  <c:v>265239</c:v>
                </c:pt>
                <c:pt idx="14">
                  <c:v>614048</c:v>
                </c:pt>
                <c:pt idx="15">
                  <c:v>37463</c:v>
                </c:pt>
                <c:pt idx="16">
                  <c:v>40318</c:v>
                </c:pt>
                <c:pt idx="17">
                  <c:v>53704</c:v>
                </c:pt>
                <c:pt idx="18">
                  <c:v>0</c:v>
                </c:pt>
                <c:pt idx="19">
                  <c:v>41537</c:v>
                </c:pt>
                <c:pt idx="20">
                  <c:v>54533</c:v>
                </c:pt>
                <c:pt idx="21">
                  <c:v>18980</c:v>
                </c:pt>
                <c:pt idx="22">
                  <c:v>194011</c:v>
                </c:pt>
                <c:pt idx="23">
                  <c:v>55021</c:v>
                </c:pt>
                <c:pt idx="24">
                  <c:v>207588</c:v>
                </c:pt>
                <c:pt idx="25">
                  <c:v>1013861</c:v>
                </c:pt>
                <c:pt idx="26">
                  <c:v>138075</c:v>
                </c:pt>
                <c:pt idx="27">
                  <c:v>21574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EF-48EF-9296-2A9D88C16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544657"/>
        <c:axId val="43344743"/>
      </c:barChart>
      <c:catAx>
        <c:axId val="1254465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344743"/>
        <c:crosses val="autoZero"/>
        <c:auto val="1"/>
        <c:lblAlgn val="ctr"/>
        <c:lblOffset val="100"/>
        <c:noMultiLvlLbl val="0"/>
      </c:catAx>
      <c:valAx>
        <c:axId val="4334474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54465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GL'!$E$7:$E$34</c:f>
              <c:numCache>
                <c:formatCode>#,##0</c:formatCode>
                <c:ptCount val="28"/>
                <c:pt idx="0">
                  <c:v>64335</c:v>
                </c:pt>
                <c:pt idx="1">
                  <c:v>0</c:v>
                </c:pt>
                <c:pt idx="2">
                  <c:v>0</c:v>
                </c:pt>
                <c:pt idx="3">
                  <c:v>5112</c:v>
                </c:pt>
                <c:pt idx="4">
                  <c:v>237322</c:v>
                </c:pt>
                <c:pt idx="5">
                  <c:v>0</c:v>
                </c:pt>
                <c:pt idx="6">
                  <c:v>0</c:v>
                </c:pt>
                <c:pt idx="7">
                  <c:v>15103</c:v>
                </c:pt>
                <c:pt idx="8">
                  <c:v>208274</c:v>
                </c:pt>
                <c:pt idx="9">
                  <c:v>418963</c:v>
                </c:pt>
                <c:pt idx="10">
                  <c:v>80595</c:v>
                </c:pt>
                <c:pt idx="11">
                  <c:v>0</c:v>
                </c:pt>
                <c:pt idx="12">
                  <c:v>15707</c:v>
                </c:pt>
                <c:pt idx="13">
                  <c:v>6759</c:v>
                </c:pt>
                <c:pt idx="14">
                  <c:v>337775</c:v>
                </c:pt>
                <c:pt idx="15">
                  <c:v>17738</c:v>
                </c:pt>
                <c:pt idx="16">
                  <c:v>2709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16697</c:v>
                </c:pt>
                <c:pt idx="22">
                  <c:v>0</c:v>
                </c:pt>
                <c:pt idx="23">
                  <c:v>0</c:v>
                </c:pt>
                <c:pt idx="24">
                  <c:v>230801</c:v>
                </c:pt>
                <c:pt idx="25">
                  <c:v>12676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F4-45D4-A3AB-813C80E13551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GL'!$D$7:$D$34</c:f>
              <c:numCache>
                <c:formatCode>#,##0</c:formatCode>
                <c:ptCount val="28"/>
                <c:pt idx="0">
                  <c:v>151572</c:v>
                </c:pt>
                <c:pt idx="1">
                  <c:v>1</c:v>
                </c:pt>
                <c:pt idx="2">
                  <c:v>12111</c:v>
                </c:pt>
                <c:pt idx="3">
                  <c:v>21003</c:v>
                </c:pt>
                <c:pt idx="4">
                  <c:v>323377</c:v>
                </c:pt>
                <c:pt idx="5">
                  <c:v>0</c:v>
                </c:pt>
                <c:pt idx="6">
                  <c:v>0</c:v>
                </c:pt>
                <c:pt idx="7">
                  <c:v>36561</c:v>
                </c:pt>
                <c:pt idx="8">
                  <c:v>339359</c:v>
                </c:pt>
                <c:pt idx="9">
                  <c:v>303949</c:v>
                </c:pt>
                <c:pt idx="10">
                  <c:v>126210</c:v>
                </c:pt>
                <c:pt idx="11">
                  <c:v>0</c:v>
                </c:pt>
                <c:pt idx="12">
                  <c:v>4868</c:v>
                </c:pt>
                <c:pt idx="13">
                  <c:v>3929</c:v>
                </c:pt>
                <c:pt idx="14">
                  <c:v>458279</c:v>
                </c:pt>
                <c:pt idx="15">
                  <c:v>21084</c:v>
                </c:pt>
                <c:pt idx="16">
                  <c:v>4216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4517</c:v>
                </c:pt>
                <c:pt idx="22">
                  <c:v>0</c:v>
                </c:pt>
                <c:pt idx="23">
                  <c:v>0</c:v>
                </c:pt>
                <c:pt idx="24">
                  <c:v>164223</c:v>
                </c:pt>
                <c:pt idx="25">
                  <c:v>22806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F4-45D4-A3AB-813C80E135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38444"/>
        <c:axId val="7288721"/>
      </c:barChart>
      <c:catAx>
        <c:axId val="193844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288721"/>
        <c:crosses val="autoZero"/>
        <c:auto val="1"/>
        <c:lblAlgn val="ctr"/>
        <c:lblOffset val="100"/>
        <c:noMultiLvlLbl val="0"/>
      </c:catAx>
      <c:valAx>
        <c:axId val="728872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3844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GS'!$E$7:$E$34</c:f>
              <c:numCache>
                <c:formatCode>#,##0</c:formatCode>
                <c:ptCount val="28"/>
                <c:pt idx="0">
                  <c:v>50450</c:v>
                </c:pt>
                <c:pt idx="1">
                  <c:v>0</c:v>
                </c:pt>
                <c:pt idx="2">
                  <c:v>124339</c:v>
                </c:pt>
                <c:pt idx="3">
                  <c:v>106517</c:v>
                </c:pt>
                <c:pt idx="4">
                  <c:v>0</c:v>
                </c:pt>
                <c:pt idx="5">
                  <c:v>89506</c:v>
                </c:pt>
                <c:pt idx="6">
                  <c:v>0</c:v>
                </c:pt>
                <c:pt idx="7">
                  <c:v>89654</c:v>
                </c:pt>
                <c:pt idx="8">
                  <c:v>187627</c:v>
                </c:pt>
                <c:pt idx="9">
                  <c:v>166566</c:v>
                </c:pt>
                <c:pt idx="10">
                  <c:v>86597</c:v>
                </c:pt>
                <c:pt idx="11">
                  <c:v>0</c:v>
                </c:pt>
                <c:pt idx="12">
                  <c:v>61304</c:v>
                </c:pt>
                <c:pt idx="13">
                  <c:v>230904</c:v>
                </c:pt>
                <c:pt idx="14">
                  <c:v>154211</c:v>
                </c:pt>
                <c:pt idx="15">
                  <c:v>0</c:v>
                </c:pt>
                <c:pt idx="16">
                  <c:v>11560</c:v>
                </c:pt>
                <c:pt idx="17">
                  <c:v>0</c:v>
                </c:pt>
                <c:pt idx="18">
                  <c:v>0</c:v>
                </c:pt>
                <c:pt idx="19">
                  <c:v>16019</c:v>
                </c:pt>
                <c:pt idx="20">
                  <c:v>0</c:v>
                </c:pt>
                <c:pt idx="21">
                  <c:v>892</c:v>
                </c:pt>
                <c:pt idx="22">
                  <c:v>39146</c:v>
                </c:pt>
                <c:pt idx="23">
                  <c:v>41208</c:v>
                </c:pt>
                <c:pt idx="24">
                  <c:v>6685</c:v>
                </c:pt>
                <c:pt idx="25">
                  <c:v>61596</c:v>
                </c:pt>
                <c:pt idx="26">
                  <c:v>0</c:v>
                </c:pt>
                <c:pt idx="27">
                  <c:v>3414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81-4D94-A9D4-417BA8487B0E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GS'!$D$7:$D$34</c:f>
              <c:numCache>
                <c:formatCode>#,##0</c:formatCode>
                <c:ptCount val="28"/>
                <c:pt idx="0">
                  <c:v>23192</c:v>
                </c:pt>
                <c:pt idx="1">
                  <c:v>49698</c:v>
                </c:pt>
                <c:pt idx="2">
                  <c:v>185957</c:v>
                </c:pt>
                <c:pt idx="3">
                  <c:v>50933</c:v>
                </c:pt>
                <c:pt idx="4">
                  <c:v>0</c:v>
                </c:pt>
                <c:pt idx="5">
                  <c:v>63387</c:v>
                </c:pt>
                <c:pt idx="6">
                  <c:v>0</c:v>
                </c:pt>
                <c:pt idx="7">
                  <c:v>76341</c:v>
                </c:pt>
                <c:pt idx="8">
                  <c:v>112836</c:v>
                </c:pt>
                <c:pt idx="9">
                  <c:v>222789</c:v>
                </c:pt>
                <c:pt idx="10">
                  <c:v>103415</c:v>
                </c:pt>
                <c:pt idx="11">
                  <c:v>0</c:v>
                </c:pt>
                <c:pt idx="12">
                  <c:v>54389</c:v>
                </c:pt>
                <c:pt idx="13">
                  <c:v>209666</c:v>
                </c:pt>
                <c:pt idx="14">
                  <c:v>133411</c:v>
                </c:pt>
                <c:pt idx="15">
                  <c:v>8</c:v>
                </c:pt>
                <c:pt idx="16">
                  <c:v>21525</c:v>
                </c:pt>
                <c:pt idx="17">
                  <c:v>0</c:v>
                </c:pt>
                <c:pt idx="18">
                  <c:v>0</c:v>
                </c:pt>
                <c:pt idx="19">
                  <c:v>37374</c:v>
                </c:pt>
                <c:pt idx="20">
                  <c:v>2000</c:v>
                </c:pt>
                <c:pt idx="21">
                  <c:v>0</c:v>
                </c:pt>
                <c:pt idx="22">
                  <c:v>85286</c:v>
                </c:pt>
                <c:pt idx="23">
                  <c:v>32961</c:v>
                </c:pt>
                <c:pt idx="24">
                  <c:v>0</c:v>
                </c:pt>
                <c:pt idx="25">
                  <c:v>49740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81-4D94-A9D4-417BA8487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049692"/>
        <c:axId val="62538920"/>
      </c:barChart>
      <c:catAx>
        <c:axId val="1004969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538920"/>
        <c:crosses val="autoZero"/>
        <c:auto val="1"/>
        <c:lblAlgn val="ctr"/>
        <c:lblOffset val="100"/>
        <c:noMultiLvlLbl val="0"/>
      </c:catAx>
      <c:valAx>
        <c:axId val="6253892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04969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MG'!$E$7:$E$34</c:f>
              <c:numCache>
                <c:formatCode>#,##0</c:formatCode>
                <c:ptCount val="28"/>
                <c:pt idx="0">
                  <c:v>3010</c:v>
                </c:pt>
                <c:pt idx="1">
                  <c:v>7513</c:v>
                </c:pt>
                <c:pt idx="2">
                  <c:v>37181</c:v>
                </c:pt>
                <c:pt idx="3">
                  <c:v>92489</c:v>
                </c:pt>
                <c:pt idx="4">
                  <c:v>426006</c:v>
                </c:pt>
                <c:pt idx="5">
                  <c:v>17995</c:v>
                </c:pt>
                <c:pt idx="6">
                  <c:v>653</c:v>
                </c:pt>
                <c:pt idx="7">
                  <c:v>733223</c:v>
                </c:pt>
                <c:pt idx="8">
                  <c:v>215639</c:v>
                </c:pt>
                <c:pt idx="9">
                  <c:v>30945</c:v>
                </c:pt>
                <c:pt idx="10">
                  <c:v>64096</c:v>
                </c:pt>
                <c:pt idx="11">
                  <c:v>0</c:v>
                </c:pt>
                <c:pt idx="12">
                  <c:v>44665</c:v>
                </c:pt>
                <c:pt idx="13">
                  <c:v>56044</c:v>
                </c:pt>
                <c:pt idx="14">
                  <c:v>26227</c:v>
                </c:pt>
                <c:pt idx="15">
                  <c:v>19778</c:v>
                </c:pt>
                <c:pt idx="16">
                  <c:v>10600</c:v>
                </c:pt>
                <c:pt idx="17">
                  <c:v>47129</c:v>
                </c:pt>
                <c:pt idx="18">
                  <c:v>0</c:v>
                </c:pt>
                <c:pt idx="19">
                  <c:v>5845</c:v>
                </c:pt>
                <c:pt idx="20">
                  <c:v>47410</c:v>
                </c:pt>
                <c:pt idx="21">
                  <c:v>12794</c:v>
                </c:pt>
                <c:pt idx="22">
                  <c:v>93703</c:v>
                </c:pt>
                <c:pt idx="23">
                  <c:v>11374</c:v>
                </c:pt>
                <c:pt idx="24">
                  <c:v>52511</c:v>
                </c:pt>
                <c:pt idx="25">
                  <c:v>1045469</c:v>
                </c:pt>
                <c:pt idx="26">
                  <c:v>106363</c:v>
                </c:pt>
                <c:pt idx="27">
                  <c:v>26349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DB-4E7C-85A3-41EB6135CD5E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MG'!$D$7:$D$34</c:f>
              <c:numCache>
                <c:formatCode>#,##0</c:formatCode>
                <c:ptCount val="28"/>
                <c:pt idx="0">
                  <c:v>5092</c:v>
                </c:pt>
                <c:pt idx="1">
                  <c:v>2532</c:v>
                </c:pt>
                <c:pt idx="2">
                  <c:v>25621</c:v>
                </c:pt>
                <c:pt idx="3">
                  <c:v>62751</c:v>
                </c:pt>
                <c:pt idx="4">
                  <c:v>380216</c:v>
                </c:pt>
                <c:pt idx="5">
                  <c:v>16276</c:v>
                </c:pt>
                <c:pt idx="6">
                  <c:v>319</c:v>
                </c:pt>
                <c:pt idx="7">
                  <c:v>691158</c:v>
                </c:pt>
                <c:pt idx="8">
                  <c:v>224229</c:v>
                </c:pt>
                <c:pt idx="9">
                  <c:v>20743</c:v>
                </c:pt>
                <c:pt idx="10">
                  <c:v>40600</c:v>
                </c:pt>
                <c:pt idx="11">
                  <c:v>0</c:v>
                </c:pt>
                <c:pt idx="12">
                  <c:v>45581</c:v>
                </c:pt>
                <c:pt idx="13">
                  <c:v>51644</c:v>
                </c:pt>
                <c:pt idx="14">
                  <c:v>22358</c:v>
                </c:pt>
                <c:pt idx="15">
                  <c:v>16371</c:v>
                </c:pt>
                <c:pt idx="16">
                  <c:v>14577</c:v>
                </c:pt>
                <c:pt idx="17">
                  <c:v>53704</c:v>
                </c:pt>
                <c:pt idx="18">
                  <c:v>0</c:v>
                </c:pt>
                <c:pt idx="19">
                  <c:v>4163</c:v>
                </c:pt>
                <c:pt idx="20">
                  <c:v>52533</c:v>
                </c:pt>
                <c:pt idx="21">
                  <c:v>14463</c:v>
                </c:pt>
                <c:pt idx="22">
                  <c:v>108725</c:v>
                </c:pt>
                <c:pt idx="23">
                  <c:v>22060</c:v>
                </c:pt>
                <c:pt idx="24">
                  <c:v>43365</c:v>
                </c:pt>
                <c:pt idx="25">
                  <c:v>941315</c:v>
                </c:pt>
                <c:pt idx="26">
                  <c:v>138075</c:v>
                </c:pt>
                <c:pt idx="27">
                  <c:v>21574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DB-4E7C-85A3-41EB6135CD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5847175"/>
        <c:axId val="58509504"/>
      </c:barChart>
      <c:catAx>
        <c:axId val="4584717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509504"/>
        <c:crosses val="autoZero"/>
        <c:auto val="1"/>
        <c:lblAlgn val="ctr"/>
        <c:lblOffset val="100"/>
        <c:noMultiLvlLbl val="0"/>
      </c:catAx>
      <c:valAx>
        <c:axId val="5850950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84717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#,##0">
                <c:v>42963689.037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A97-4698-AB51-DB602E28720B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45802248.104000002</c:v>
              </c:pt>
              <c:pt idx="1">
                <c:v>43053947.325999998</c:v>
              </c:pt>
              <c:pt idx="2">
                <c:v>47402194.139000013</c:v>
              </c:pt>
              <c:pt idx="3">
                <c:v>49066162.273000002</c:v>
              </c:pt>
              <c:pt idx="4">
                <c:v>51164383.700000003</c:v>
              </c:pt>
              <c:pt idx="5">
                <c:v>47357704.738000013</c:v>
              </c:pt>
              <c:pt idx="6">
                <c:v>47190661.566000007</c:v>
              </c:pt>
              <c:pt idx="7">
                <c:v>46226834.435000002</c:v>
              </c:pt>
              <c:pt idx="8">
                <c:v>45256765.763999999</c:v>
              </c:pt>
              <c:pt idx="9">
                <c:v>46096047.083999991</c:v>
              </c:pt>
              <c:pt idx="10">
                <c:v>44621965.461999997</c:v>
              </c:pt>
              <c:pt idx="11">
                <c:v>44518895.811999992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A97-4698-AB51-DB602E2872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39019"/>
        <c:axId val="10404088"/>
      </c:lineChart>
      <c:catAx>
        <c:axId val="473901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404088"/>
        <c:crosses val="autoZero"/>
        <c:auto val="1"/>
        <c:lblAlgn val="ctr"/>
        <c:lblOffset val="100"/>
        <c:noMultiLvlLbl val="0"/>
      </c:catAx>
      <c:valAx>
        <c:axId val="10404088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3901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#,##0">
                <c:v>14038800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8C9-4445-A3A5-0AF51249E39B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15704313</c:v>
              </c:pt>
              <c:pt idx="1">
                <c:v>14195440</c:v>
              </c:pt>
              <c:pt idx="2">
                <c:v>15149848</c:v>
              </c:pt>
              <c:pt idx="3">
                <c:v>15812280</c:v>
              </c:pt>
              <c:pt idx="4">
                <c:v>15980280</c:v>
              </c:pt>
              <c:pt idx="5">
                <c:v>14978481</c:v>
              </c:pt>
              <c:pt idx="6">
                <c:v>14898329</c:v>
              </c:pt>
              <c:pt idx="7">
                <c:v>15252986</c:v>
              </c:pt>
              <c:pt idx="8">
                <c:v>13846393</c:v>
              </c:pt>
              <c:pt idx="9">
                <c:v>13920528</c:v>
              </c:pt>
              <c:pt idx="10">
                <c:v>14422837</c:v>
              </c:pt>
              <c:pt idx="11">
                <c:v>14626282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8C9-4445-A3A5-0AF51249E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437696"/>
        <c:axId val="61657985"/>
      </c:lineChart>
      <c:catAx>
        <c:axId val="6243769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657985"/>
        <c:crosses val="autoZero"/>
        <c:auto val="1"/>
        <c:lblAlgn val="ctr"/>
        <c:lblOffset val="100"/>
        <c:noMultiLvlLbl val="0"/>
      </c:catAx>
      <c:valAx>
        <c:axId val="61657985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437696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#,##0">
                <c:v>6173538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13E-45C3-9D72-8FF2FD78C92C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7525006</c:v>
              </c:pt>
              <c:pt idx="1">
                <c:v>6083667</c:v>
              </c:pt>
              <c:pt idx="2">
                <c:v>6618753</c:v>
              </c:pt>
              <c:pt idx="3">
                <c:v>6989586</c:v>
              </c:pt>
              <c:pt idx="4">
                <c:v>7796176</c:v>
              </c:pt>
              <c:pt idx="5">
                <c:v>6896027</c:v>
              </c:pt>
              <c:pt idx="6">
                <c:v>7253325</c:v>
              </c:pt>
              <c:pt idx="7">
                <c:v>7179789</c:v>
              </c:pt>
              <c:pt idx="8">
                <c:v>7448997</c:v>
              </c:pt>
              <c:pt idx="9">
                <c:v>7099572</c:v>
              </c:pt>
              <c:pt idx="10">
                <c:v>7013469</c:v>
              </c:pt>
              <c:pt idx="11">
                <c:v>6859220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13E-45C3-9D72-8FF2FD78C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781189"/>
        <c:axId val="38325465"/>
      </c:lineChart>
      <c:catAx>
        <c:axId val="3178118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325465"/>
        <c:crosses val="autoZero"/>
        <c:auto val="1"/>
        <c:lblAlgn val="ctr"/>
        <c:lblOffset val="100"/>
        <c:noMultiLvlLbl val="0"/>
      </c:catAx>
      <c:valAx>
        <c:axId val="38325465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78118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#,##0">
                <c:v>21599911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395-4997-B764-CF123CE62271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21203288</c:v>
              </c:pt>
              <c:pt idx="1">
                <c:v>21601259</c:v>
              </c:pt>
              <c:pt idx="2">
                <c:v>24441186</c:v>
              </c:pt>
              <c:pt idx="3">
                <c:v>24783631</c:v>
              </c:pt>
              <c:pt idx="4">
                <c:v>26035637</c:v>
              </c:pt>
              <c:pt idx="5">
                <c:v>24141374</c:v>
              </c:pt>
              <c:pt idx="6">
                <c:v>23713925</c:v>
              </c:pt>
              <c:pt idx="7">
                <c:v>22459861</c:v>
              </c:pt>
              <c:pt idx="8">
                <c:v>22715875</c:v>
              </c:pt>
              <c:pt idx="9">
                <c:v>23689503</c:v>
              </c:pt>
              <c:pt idx="10">
                <c:v>21913756</c:v>
              </c:pt>
              <c:pt idx="11">
                <c:v>21808930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395-4997-B764-CF123CE622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951536"/>
        <c:axId val="27196225"/>
      </c:lineChart>
      <c:catAx>
        <c:axId val="2795153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196225"/>
        <c:crosses val="autoZero"/>
        <c:auto val="1"/>
        <c:lblAlgn val="ctr"/>
        <c:lblOffset val="100"/>
        <c:noMultiLvlLbl val="0"/>
      </c:catAx>
      <c:valAx>
        <c:axId val="27196225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95153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#,##0">
                <c:v>14980670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9DF-4D7F-B9F3-C3E4B531F0C7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14680986</c:v>
              </c:pt>
              <c:pt idx="1">
                <c:v>14982710</c:v>
              </c:pt>
              <c:pt idx="2">
                <c:v>16973279</c:v>
              </c:pt>
              <c:pt idx="3">
                <c:v>17086572</c:v>
              </c:pt>
              <c:pt idx="4">
                <c:v>17788782</c:v>
              </c:pt>
              <c:pt idx="5">
                <c:v>16928243</c:v>
              </c:pt>
              <c:pt idx="6">
                <c:v>16329235</c:v>
              </c:pt>
              <c:pt idx="7">
                <c:v>16127623</c:v>
              </c:pt>
              <c:pt idx="8">
                <c:v>15738935</c:v>
              </c:pt>
              <c:pt idx="9">
                <c:v>16295812</c:v>
              </c:pt>
              <c:pt idx="10">
                <c:v>14866761</c:v>
              </c:pt>
              <c:pt idx="11">
                <c:v>15190838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9DF-4D7F-B9F3-C3E4B531F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136018"/>
        <c:axId val="28881182"/>
      </c:lineChart>
      <c:catAx>
        <c:axId val="2613601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881182"/>
        <c:crosses val="autoZero"/>
        <c:auto val="1"/>
        <c:lblAlgn val="ctr"/>
        <c:lblOffset val="100"/>
        <c:noMultiLvlLbl val="0"/>
      </c:catAx>
      <c:valAx>
        <c:axId val="28881182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136018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Sólidos!$E$7:$E$34</c:f>
              <c:numCache>
                <c:formatCode>#,##0</c:formatCode>
                <c:ptCount val="28"/>
                <c:pt idx="0">
                  <c:v>257913</c:v>
                </c:pt>
                <c:pt idx="1">
                  <c:v>94885</c:v>
                </c:pt>
                <c:pt idx="2">
                  <c:v>206004</c:v>
                </c:pt>
                <c:pt idx="3">
                  <c:v>231849</c:v>
                </c:pt>
                <c:pt idx="4">
                  <c:v>16144</c:v>
                </c:pt>
                <c:pt idx="5">
                  <c:v>233593</c:v>
                </c:pt>
                <c:pt idx="6">
                  <c:v>28459</c:v>
                </c:pt>
                <c:pt idx="7">
                  <c:v>311158</c:v>
                </c:pt>
                <c:pt idx="8">
                  <c:v>321031</c:v>
                </c:pt>
                <c:pt idx="9">
                  <c:v>562966</c:v>
                </c:pt>
                <c:pt idx="10">
                  <c:v>556584</c:v>
                </c:pt>
                <c:pt idx="11">
                  <c:v>1300</c:v>
                </c:pt>
                <c:pt idx="12">
                  <c:v>165665</c:v>
                </c:pt>
                <c:pt idx="13">
                  <c:v>1106568</c:v>
                </c:pt>
                <c:pt idx="14">
                  <c:v>582451</c:v>
                </c:pt>
                <c:pt idx="15">
                  <c:v>37376</c:v>
                </c:pt>
                <c:pt idx="16">
                  <c:v>89911</c:v>
                </c:pt>
                <c:pt idx="17">
                  <c:v>92996</c:v>
                </c:pt>
                <c:pt idx="18">
                  <c:v>0</c:v>
                </c:pt>
                <c:pt idx="19">
                  <c:v>29992</c:v>
                </c:pt>
                <c:pt idx="20">
                  <c:v>91379</c:v>
                </c:pt>
                <c:pt idx="21">
                  <c:v>42931</c:v>
                </c:pt>
                <c:pt idx="22">
                  <c:v>163939</c:v>
                </c:pt>
                <c:pt idx="23">
                  <c:v>143641</c:v>
                </c:pt>
                <c:pt idx="24">
                  <c:v>560417</c:v>
                </c:pt>
                <c:pt idx="25">
                  <c:v>209588</c:v>
                </c:pt>
                <c:pt idx="26">
                  <c:v>16587</c:v>
                </c:pt>
                <c:pt idx="27">
                  <c:v>18211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1-42E3-ACB5-3B07B6FB803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Sólidos!$D$7:$D$34</c:f>
              <c:numCache>
                <c:formatCode>#,##0</c:formatCode>
                <c:ptCount val="28"/>
                <c:pt idx="0">
                  <c:v>405669</c:v>
                </c:pt>
                <c:pt idx="1">
                  <c:v>109123</c:v>
                </c:pt>
                <c:pt idx="2">
                  <c:v>256126</c:v>
                </c:pt>
                <c:pt idx="3">
                  <c:v>234074</c:v>
                </c:pt>
                <c:pt idx="4">
                  <c:v>42904</c:v>
                </c:pt>
                <c:pt idx="5">
                  <c:v>206223</c:v>
                </c:pt>
                <c:pt idx="6">
                  <c:v>22156</c:v>
                </c:pt>
                <c:pt idx="7">
                  <c:v>324206</c:v>
                </c:pt>
                <c:pt idx="8">
                  <c:v>280264</c:v>
                </c:pt>
                <c:pt idx="9">
                  <c:v>878956</c:v>
                </c:pt>
                <c:pt idx="10">
                  <c:v>374630</c:v>
                </c:pt>
                <c:pt idx="11">
                  <c:v>0</c:v>
                </c:pt>
                <c:pt idx="12">
                  <c:v>383943</c:v>
                </c:pt>
                <c:pt idx="13">
                  <c:v>1021870</c:v>
                </c:pt>
                <c:pt idx="14">
                  <c:v>554276</c:v>
                </c:pt>
                <c:pt idx="15">
                  <c:v>28101</c:v>
                </c:pt>
                <c:pt idx="16">
                  <c:v>211039</c:v>
                </c:pt>
                <c:pt idx="17">
                  <c:v>217105</c:v>
                </c:pt>
                <c:pt idx="18">
                  <c:v>0</c:v>
                </c:pt>
                <c:pt idx="19">
                  <c:v>63942</c:v>
                </c:pt>
                <c:pt idx="20">
                  <c:v>74223</c:v>
                </c:pt>
                <c:pt idx="21">
                  <c:v>12828</c:v>
                </c:pt>
                <c:pt idx="22">
                  <c:v>394384</c:v>
                </c:pt>
                <c:pt idx="23">
                  <c:v>196995</c:v>
                </c:pt>
                <c:pt idx="24">
                  <c:v>996005</c:v>
                </c:pt>
                <c:pt idx="25">
                  <c:v>195830</c:v>
                </c:pt>
                <c:pt idx="26">
                  <c:v>15432</c:v>
                </c:pt>
                <c:pt idx="27">
                  <c:v>24702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1-42E3-ACB5-3B07B6FB8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5952890"/>
        <c:axId val="13405308"/>
      </c:barChart>
      <c:catAx>
        <c:axId val="5595289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405308"/>
        <c:crosses val="autoZero"/>
        <c:auto val="1"/>
        <c:lblAlgn val="ctr"/>
        <c:lblOffset val="100"/>
        <c:noMultiLvlLbl val="0"/>
      </c:catAx>
      <c:valAx>
        <c:axId val="1340530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95289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#,##0">
                <c:v>1414019.25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7BB-442C-897A-60A48D1AD494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1348425.5</c:v>
              </c:pt>
              <c:pt idx="1">
                <c:v>1394121.5</c:v>
              </c:pt>
              <c:pt idx="2">
                <c:v>1558968.25</c:v>
              </c:pt>
              <c:pt idx="3">
                <c:v>1575020</c:v>
              </c:pt>
              <c:pt idx="4">
                <c:v>1679442.25</c:v>
              </c:pt>
              <c:pt idx="5">
                <c:v>1589349.5</c:v>
              </c:pt>
              <c:pt idx="6">
                <c:v>1537545.25</c:v>
              </c:pt>
              <c:pt idx="7">
                <c:v>1542783.75</c:v>
              </c:pt>
              <c:pt idx="8">
                <c:v>1502867.5</c:v>
              </c:pt>
              <c:pt idx="9">
                <c:v>1550963</c:v>
              </c:pt>
              <c:pt idx="10">
                <c:v>1422870.5</c:v>
              </c:pt>
              <c:pt idx="11">
                <c:v>1429860.5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7BB-442C-897A-60A48D1AD4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841937"/>
        <c:axId val="21501916"/>
      </c:lineChart>
      <c:catAx>
        <c:axId val="1684193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501916"/>
        <c:crosses val="autoZero"/>
        <c:auto val="1"/>
        <c:lblAlgn val="ctr"/>
        <c:lblOffset val="100"/>
        <c:noMultiLvlLbl val="0"/>
      </c:catAx>
      <c:valAx>
        <c:axId val="21501916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841937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0%">
                <c:v>-6.1974230185267598E-2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4F2-49E7-A145-7C9B248F2ADF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3.8132099784458751E-2</c:v>
              </c:pt>
              <c:pt idx="1">
                <c:v>2.583830541878274E-2</c:v>
              </c:pt>
              <c:pt idx="2">
                <c:v>1.6063493503377439E-2</c:v>
              </c:pt>
              <c:pt idx="3">
                <c:v>2.366454969395226E-2</c:v>
              </c:pt>
              <c:pt idx="4">
                <c:v>3.5924640040090113E-2</c:v>
              </c:pt>
              <c:pt idx="5">
                <c:v>3.5601150428503432E-2</c:v>
              </c:pt>
              <c:pt idx="6">
                <c:v>3.2583336418717357E-2</c:v>
              </c:pt>
              <c:pt idx="7">
                <c:v>3.2505402499305891E-2</c:v>
              </c:pt>
              <c:pt idx="8">
                <c:v>3.1926992873863913E-2</c:v>
              </c:pt>
              <c:pt idx="9">
                <c:v>3.0806019343518679E-2</c:v>
              </c:pt>
              <c:pt idx="10">
                <c:v>2.7195375934575331E-2</c:v>
              </c:pt>
              <c:pt idx="11">
                <c:v>2.7013461676145049E-2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4F2-49E7-A145-7C9B248F2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69538"/>
        <c:axId val="62448377"/>
      </c:lineChart>
      <c:catAx>
        <c:axId val="3486953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448377"/>
        <c:crosses val="autoZero"/>
        <c:auto val="1"/>
        <c:lblAlgn val="ctr"/>
        <c:lblOffset val="100"/>
        <c:noMultiLvlLbl val="0"/>
      </c:catAx>
      <c:valAx>
        <c:axId val="6244837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86953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0%">
                <c:v>-0.10605449598463811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8E9-4D68-8DC9-11BD5B547CD1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6.10695373169583E-2</c:v>
              </c:pt>
              <c:pt idx="1">
                <c:v>1.638590785274063E-2</c:v>
              </c:pt>
              <c:pt idx="2">
                <c:v>1.544529642925241E-2</c:v>
              </c:pt>
              <c:pt idx="3">
                <c:v>1.2242028669912971E-2</c:v>
              </c:pt>
              <c:pt idx="4">
                <c:v>3.3103738176175179E-2</c:v>
              </c:pt>
              <c:pt idx="5">
                <c:v>4.554890216197105E-2</c:v>
              </c:pt>
              <c:pt idx="6">
                <c:v>3.910029365771539E-2</c:v>
              </c:pt>
              <c:pt idx="7">
                <c:v>3.8740542743572748E-2</c:v>
              </c:pt>
              <c:pt idx="8">
                <c:v>3.3682939622981627E-2</c:v>
              </c:pt>
              <c:pt idx="9">
                <c:v>2.641473504999858E-2</c:v>
              </c:pt>
              <c:pt idx="10">
                <c:v>2.358294633352576E-2</c:v>
              </c:pt>
              <c:pt idx="11">
                <c:v>2.307533091799252E-2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8E9-4D68-8DC9-11BD5B547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91808"/>
        <c:axId val="44866551"/>
      </c:lineChart>
      <c:catAx>
        <c:axId val="429180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866551"/>
        <c:crosses val="autoZero"/>
        <c:auto val="1"/>
        <c:lblAlgn val="ctr"/>
        <c:lblOffset val="100"/>
        <c:noMultiLvlLbl val="0"/>
      </c:catAx>
      <c:valAx>
        <c:axId val="4486655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9180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0%">
                <c:v>-0.17959693321174769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1FB-414D-87AF-CA299C16D952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-7.8850347392493636E-2</c:v>
              </c:pt>
              <c:pt idx="1">
                <c:v>-0.1068803563691415</c:v>
              </c:pt>
              <c:pt idx="2">
                <c:v>-0.14091989245649519</c:v>
              </c:pt>
              <c:pt idx="3">
                <c:v>-0.12894955689804791</c:v>
              </c:pt>
              <c:pt idx="4">
                <c:v>-9.5284554257235254E-2</c:v>
              </c:pt>
              <c:pt idx="5">
                <c:v>-0.11183731114824851</c:v>
              </c:pt>
              <c:pt idx="6">
                <c:v>-9.8965317033732236E-2</c:v>
              </c:pt>
              <c:pt idx="7">
                <c:v>-9.1965872414617067E-2</c:v>
              </c:pt>
              <c:pt idx="8">
                <c:v>-8.169704788940324E-2</c:v>
              </c:pt>
              <c:pt idx="9">
                <c:v>-7.4688310375760958E-2</c:v>
              </c:pt>
              <c:pt idx="10">
                <c:v>-6.7731382203297996E-2</c:v>
              </c:pt>
              <c:pt idx="11">
                <c:v>-6.3873681836189466E-2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1FB-414D-87AF-CA299C16D9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285283"/>
        <c:axId val="44640636"/>
      </c:lineChart>
      <c:catAx>
        <c:axId val="6128528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640636"/>
        <c:crosses val="autoZero"/>
        <c:auto val="1"/>
        <c:lblAlgn val="ctr"/>
        <c:lblOffset val="100"/>
        <c:noMultiLvlLbl val="0"/>
      </c:catAx>
      <c:valAx>
        <c:axId val="4464063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28528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0%">
                <c:v>1.870573092248717E-2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9F2-4FDB-AE06-4D17F34F4B2E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6.0290945724372109E-2</c:v>
              </c:pt>
              <c:pt idx="1">
                <c:v>7.5250766179228767E-2</c:v>
              </c:pt>
              <c:pt idx="2">
                <c:v>7.2734190579708313E-2</c:v>
              </c:pt>
              <c:pt idx="3">
                <c:v>8.3516595249207848E-2</c:v>
              </c:pt>
              <c:pt idx="4">
                <c:v>8.1741247807232575E-2</c:v>
              </c:pt>
              <c:pt idx="5">
                <c:v>7.9319104041970512E-2</c:v>
              </c:pt>
              <c:pt idx="6">
                <c:v>7.2762222663875109E-2</c:v>
              </c:pt>
              <c:pt idx="7">
                <c:v>7.0907914305724074E-2</c:v>
              </c:pt>
              <c:pt idx="8">
                <c:v>6.9739974318663966E-2</c:v>
              </c:pt>
              <c:pt idx="9">
                <c:v>6.9480740676881148E-2</c:v>
              </c:pt>
              <c:pt idx="10">
                <c:v>6.1715398386098068E-2</c:v>
              </c:pt>
              <c:pt idx="11">
                <c:v>6.0955507015301169E-2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9F2-4FDB-AE06-4D17F34F4B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890411"/>
        <c:axId val="10951819"/>
      </c:lineChart>
      <c:catAx>
        <c:axId val="2589041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951819"/>
        <c:crosses val="autoZero"/>
        <c:auto val="1"/>
        <c:lblAlgn val="ctr"/>
        <c:lblOffset val="100"/>
        <c:noMultiLvlLbl val="0"/>
      </c:catAx>
      <c:valAx>
        <c:axId val="1095181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89041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0%">
                <c:v>2.041307034827233E-2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984-43F1-B5CD-CEB030EFAAF8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6.3526518498685292E-2</c:v>
              </c:pt>
              <c:pt idx="1">
                <c:v>9.4217100740566551E-2</c:v>
              </c:pt>
              <c:pt idx="2">
                <c:v>0.1060968936844577</c:v>
              </c:pt>
              <c:pt idx="3">
                <c:v>0.11138305614339911</c:v>
              </c:pt>
              <c:pt idx="4">
                <c:v>0.1076459056551813</c:v>
              </c:pt>
              <c:pt idx="5">
                <c:v>0.1112022408046376</c:v>
              </c:pt>
              <c:pt idx="6">
                <c:v>0.1016086056269403</c:v>
              </c:pt>
              <c:pt idx="7">
                <c:v>9.9351523560216481E-2</c:v>
              </c:pt>
              <c:pt idx="8">
                <c:v>9.7052015589776941E-2</c:v>
              </c:pt>
              <c:pt idx="9">
                <c:v>9.407283736407912E-2</c:v>
              </c:pt>
              <c:pt idx="10">
                <c:v>8.3692875581897974E-2</c:v>
              </c:pt>
              <c:pt idx="11">
                <c:v>7.986123932034106E-2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984-43F1-B5CD-CEB030EFAA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05975"/>
        <c:axId val="24256450"/>
      </c:lineChart>
      <c:catAx>
        <c:axId val="860597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256450"/>
        <c:crosses val="autoZero"/>
        <c:auto val="1"/>
        <c:lblAlgn val="ctr"/>
        <c:lblOffset val="100"/>
        <c:noMultiLvlLbl val="0"/>
      </c:catAx>
      <c:valAx>
        <c:axId val="2425645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60597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0%">
                <c:v>4.8644697093016998E-2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C15-4DFC-B606-354ADF211D15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6.0650997242037041E-2</c:v>
              </c:pt>
              <c:pt idx="1">
                <c:v>9.8074159074286404E-2</c:v>
              </c:pt>
              <c:pt idx="2">
                <c:v>0.1112098433494171</c:v>
              </c:pt>
              <c:pt idx="3">
                <c:v>0.12266672296046011</c:v>
              </c:pt>
              <c:pt idx="4">
                <c:v>0.12631715850024669</c:v>
              </c:pt>
              <c:pt idx="5">
                <c:v>0.13025018821638601</c:v>
              </c:pt>
              <c:pt idx="6">
                <c:v>0.1207795517342258</c:v>
              </c:pt>
              <c:pt idx="7">
                <c:v>0.11863774892386079</c:v>
              </c:pt>
              <c:pt idx="8">
                <c:v>0.1193670387107419</c:v>
              </c:pt>
              <c:pt idx="9">
                <c:v>0.1187454795406846</c:v>
              </c:pt>
              <c:pt idx="10">
                <c:v>0.1105826097099529</c:v>
              </c:pt>
              <c:pt idx="11">
                <c:v>0.107325615826835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C15-4DFC-B606-354ADF211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476800"/>
        <c:axId val="14826682"/>
      </c:lineChart>
      <c:catAx>
        <c:axId val="847680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826682"/>
        <c:crosses val="autoZero"/>
        <c:auto val="1"/>
        <c:lblAlgn val="ctr"/>
        <c:lblOffset val="100"/>
        <c:noMultiLvlLbl val="0"/>
      </c:catAx>
      <c:valAx>
        <c:axId val="1482668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47680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0F-45BB-BB28-C3CA1727901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0F-45BB-BB28-C3CA1727901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0F-45BB-BB28-C3CA1727901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0F-45BB-BB28-C3CA1727901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0F-45BB-BB28-C3CA1727901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0F-45BB-BB28-C3CA1727901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0F-45BB-BB28-C3CA1727901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0F-45BB-BB28-C3CA1727901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0F-45BB-BB28-C3CA1727901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0F-45BB-BB28-C3CA1727901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0F-45BB-BB28-C3CA17279010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#,##0.00</c:formatCode>
              <c:ptCount val="12"/>
              <c:pt idx="0">
                <c:v>545.32521227299969</c:v>
              </c:pt>
              <c:pt idx="1">
                <c:v>545.24132864799981</c:v>
              </c:pt>
              <c:pt idx="2">
                <c:v>547.3713840969998</c:v>
              </c:pt>
              <c:pt idx="3">
                <c:v>551.28830287699986</c:v>
              </c:pt>
              <c:pt idx="4">
                <c:v>552.845021933</c:v>
              </c:pt>
              <c:pt idx="5">
                <c:v>553.53308289799986</c:v>
              </c:pt>
              <c:pt idx="6">
                <c:v>554.96420075399976</c:v>
              </c:pt>
              <c:pt idx="7">
                <c:v>556.15960415099971</c:v>
              </c:pt>
              <c:pt idx="8">
                <c:v>557.09193752099975</c:v>
              </c:pt>
              <c:pt idx="9">
                <c:v>556.67533589199979</c:v>
              </c:pt>
              <c:pt idx="10">
                <c:v>557.75781040299978</c:v>
              </c:pt>
              <c:pt idx="11">
                <c:v>554.91925133599977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790F-45BB-BB28-C3CA1727901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4032821"/>
        <c:axId val="52081874"/>
      </c:lineChart>
      <c:catAx>
        <c:axId val="5403282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081874"/>
        <c:crosses val="autoZero"/>
        <c:auto val="1"/>
        <c:lblAlgn val="ctr"/>
        <c:lblOffset val="100"/>
        <c:noMultiLvlLbl val="0"/>
      </c:catAx>
      <c:valAx>
        <c:axId val="5208187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03282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C9E-40A8-9FA6-9CFE1D64213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9E-40A8-9FA6-9CFE1D64213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9E-40A8-9FA6-9CFE1D64213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9E-40A8-9FA6-9CFE1D6421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9E-40A8-9FA6-9CFE1D64213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9E-40A8-9FA6-9CFE1D64213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9E-40A8-9FA6-9CFE1D64213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9E-40A8-9FA6-9CFE1D64213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9E-40A8-9FA6-9CFE1D64213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9E-40A8-9FA6-9CFE1D64213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9E-40A8-9FA6-9CFE1D64213B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#,##0.00</c:formatCode>
              <c:ptCount val="12"/>
              <c:pt idx="0">
                <c:v>175.237493</c:v>
              </c:pt>
              <c:pt idx="1">
                <c:v>175.44067799999999</c:v>
              </c:pt>
              <c:pt idx="2">
                <c:v>175.49151900000001</c:v>
              </c:pt>
              <c:pt idx="3">
                <c:v>177.21771000000001</c:v>
              </c:pt>
              <c:pt idx="4">
                <c:v>178.755585</c:v>
              </c:pt>
              <c:pt idx="5">
                <c:v>178.77118400000001</c:v>
              </c:pt>
              <c:pt idx="6">
                <c:v>179.304485</c:v>
              </c:pt>
              <c:pt idx="7">
                <c:v>179.18114800000001</c:v>
              </c:pt>
              <c:pt idx="8">
                <c:v>178.60898</c:v>
              </c:pt>
              <c:pt idx="9">
                <c:v>178.537678</c:v>
              </c:pt>
              <c:pt idx="10">
                <c:v>178.78799699999999</c:v>
              </c:pt>
              <c:pt idx="11">
                <c:v>177.12248399999999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2C9E-40A8-9FA6-9CFE1D6421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2960713"/>
        <c:axId val="40926843"/>
      </c:lineChart>
      <c:catAx>
        <c:axId val="5296071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926843"/>
        <c:crosses val="autoZero"/>
        <c:auto val="1"/>
        <c:lblAlgn val="ctr"/>
        <c:lblOffset val="100"/>
        <c:noMultiLvlLbl val="0"/>
      </c:catAx>
      <c:valAx>
        <c:axId val="4092684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96071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17-42F7-BD9D-1FC3237093E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17-42F7-BD9D-1FC3237093E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17-42F7-BD9D-1FC3237093E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17-42F7-BD9D-1FC3237093E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17-42F7-BD9D-1FC3237093E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17-42F7-BD9D-1FC3237093E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17-42F7-BD9D-1FC3237093E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17-42F7-BD9D-1FC3237093E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17-42F7-BD9D-1FC3237093E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17-42F7-BD9D-1FC3237093E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17-42F7-BD9D-1FC3237093E6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#,##0.00</c:formatCode>
              <c:ptCount val="12"/>
              <c:pt idx="0">
                <c:v>88.918606999999994</c:v>
              </c:pt>
              <c:pt idx="1">
                <c:v>87.229146</c:v>
              </c:pt>
              <c:pt idx="2">
                <c:v>86.517984999999996</c:v>
              </c:pt>
              <c:pt idx="3">
                <c:v>86.859581999999989</c:v>
              </c:pt>
              <c:pt idx="4">
                <c:v>85.269965999999997</c:v>
              </c:pt>
              <c:pt idx="5">
                <c:v>85.147390999999999</c:v>
              </c:pt>
              <c:pt idx="6">
                <c:v>84.840806000000001</c:v>
              </c:pt>
              <c:pt idx="7">
                <c:v>84.871956999999995</c:v>
              </c:pt>
              <c:pt idx="8">
                <c:v>84.825072999999989</c:v>
              </c:pt>
              <c:pt idx="9">
                <c:v>84.887242999999998</c:v>
              </c:pt>
              <c:pt idx="10">
                <c:v>84.763587000000001</c:v>
              </c:pt>
              <c:pt idx="11">
                <c:v>83.41211899999999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BF17-42F7-BD9D-1FC3237093E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4614340"/>
        <c:axId val="27423863"/>
      </c:lineChart>
      <c:catAx>
        <c:axId val="5461434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423863"/>
        <c:crosses val="autoZero"/>
        <c:auto val="1"/>
        <c:lblAlgn val="ctr"/>
        <c:lblOffset val="100"/>
        <c:noMultiLvlLbl val="0"/>
      </c:catAx>
      <c:valAx>
        <c:axId val="2742386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61434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general'!$E$7:$E$34</c:f>
              <c:numCache>
                <c:formatCode>#,##0</c:formatCode>
                <c:ptCount val="28"/>
                <c:pt idx="0">
                  <c:v>14893</c:v>
                </c:pt>
                <c:pt idx="1">
                  <c:v>110750</c:v>
                </c:pt>
                <c:pt idx="2">
                  <c:v>144518</c:v>
                </c:pt>
                <c:pt idx="3">
                  <c:v>102380</c:v>
                </c:pt>
                <c:pt idx="4">
                  <c:v>5422463</c:v>
                </c:pt>
                <c:pt idx="5">
                  <c:v>203354</c:v>
                </c:pt>
                <c:pt idx="6">
                  <c:v>1063990</c:v>
                </c:pt>
                <c:pt idx="7">
                  <c:v>3667507</c:v>
                </c:pt>
                <c:pt idx="8">
                  <c:v>585625</c:v>
                </c:pt>
                <c:pt idx="9">
                  <c:v>81779</c:v>
                </c:pt>
                <c:pt idx="10">
                  <c:v>86144</c:v>
                </c:pt>
                <c:pt idx="11">
                  <c:v>51238</c:v>
                </c:pt>
                <c:pt idx="12">
                  <c:v>51237</c:v>
                </c:pt>
                <c:pt idx="13">
                  <c:v>110457</c:v>
                </c:pt>
                <c:pt idx="14">
                  <c:v>121533</c:v>
                </c:pt>
                <c:pt idx="15">
                  <c:v>1943771</c:v>
                </c:pt>
                <c:pt idx="16">
                  <c:v>290931</c:v>
                </c:pt>
                <c:pt idx="17">
                  <c:v>86281</c:v>
                </c:pt>
                <c:pt idx="18">
                  <c:v>39701</c:v>
                </c:pt>
                <c:pt idx="19">
                  <c:v>66019</c:v>
                </c:pt>
                <c:pt idx="20">
                  <c:v>115177</c:v>
                </c:pt>
                <c:pt idx="21">
                  <c:v>819554</c:v>
                </c:pt>
                <c:pt idx="22">
                  <c:v>224864</c:v>
                </c:pt>
                <c:pt idx="23">
                  <c:v>134570</c:v>
                </c:pt>
                <c:pt idx="24">
                  <c:v>152790</c:v>
                </c:pt>
                <c:pt idx="25">
                  <c:v>5542390</c:v>
                </c:pt>
                <c:pt idx="26">
                  <c:v>302688</c:v>
                </c:pt>
                <c:pt idx="27">
                  <c:v>63307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2-4C4C-9BEB-C715C2B1A4C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general'!$D$7:$D$34</c:f>
              <c:numCache>
                <c:formatCode>#,##0</c:formatCode>
                <c:ptCount val="28"/>
                <c:pt idx="0">
                  <c:v>29789</c:v>
                </c:pt>
                <c:pt idx="1">
                  <c:v>86109</c:v>
                </c:pt>
                <c:pt idx="2">
                  <c:v>109347</c:v>
                </c:pt>
                <c:pt idx="3">
                  <c:v>84260</c:v>
                </c:pt>
                <c:pt idx="4">
                  <c:v>5498052</c:v>
                </c:pt>
                <c:pt idx="5">
                  <c:v>173228</c:v>
                </c:pt>
                <c:pt idx="6">
                  <c:v>982353</c:v>
                </c:pt>
                <c:pt idx="7">
                  <c:v>3845355</c:v>
                </c:pt>
                <c:pt idx="8">
                  <c:v>569663</c:v>
                </c:pt>
                <c:pt idx="9">
                  <c:v>57013</c:v>
                </c:pt>
                <c:pt idx="10">
                  <c:v>67083</c:v>
                </c:pt>
                <c:pt idx="11">
                  <c:v>47621</c:v>
                </c:pt>
                <c:pt idx="12">
                  <c:v>57009</c:v>
                </c:pt>
                <c:pt idx="13">
                  <c:v>138910</c:v>
                </c:pt>
                <c:pt idx="14">
                  <c:v>123568</c:v>
                </c:pt>
                <c:pt idx="15">
                  <c:v>1649984</c:v>
                </c:pt>
                <c:pt idx="16">
                  <c:v>79113</c:v>
                </c:pt>
                <c:pt idx="17">
                  <c:v>84154</c:v>
                </c:pt>
                <c:pt idx="18">
                  <c:v>36026</c:v>
                </c:pt>
                <c:pt idx="19">
                  <c:v>50673</c:v>
                </c:pt>
                <c:pt idx="20">
                  <c:v>176130</c:v>
                </c:pt>
                <c:pt idx="21">
                  <c:v>737528</c:v>
                </c:pt>
                <c:pt idx="22">
                  <c:v>270012</c:v>
                </c:pt>
                <c:pt idx="23">
                  <c:v>132652</c:v>
                </c:pt>
                <c:pt idx="24">
                  <c:v>145092</c:v>
                </c:pt>
                <c:pt idx="25">
                  <c:v>5578315</c:v>
                </c:pt>
                <c:pt idx="26">
                  <c:v>327827</c:v>
                </c:pt>
                <c:pt idx="27">
                  <c:v>66422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2-4C4C-9BEB-C715C2B1A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7499542"/>
        <c:axId val="33586106"/>
      </c:barChart>
      <c:catAx>
        <c:axId val="4749954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586106"/>
        <c:crosses val="autoZero"/>
        <c:auto val="1"/>
        <c:lblAlgn val="ctr"/>
        <c:lblOffset val="100"/>
        <c:noMultiLvlLbl val="0"/>
      </c:catAx>
      <c:valAx>
        <c:axId val="3358610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49954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75-45E7-95E4-28742DBE9A5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75-45E7-95E4-28742DBE9A5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75-45E7-95E4-28742DBE9A5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75-45E7-95E4-28742DBE9A5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75-45E7-95E4-28742DBE9A5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75-45E7-95E4-28742DBE9A5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75-45E7-95E4-28742DBE9A5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75-45E7-95E4-28742DBE9A5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F75-45E7-95E4-28742DBE9A5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75-45E7-95E4-28742DBE9A5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75-45E7-95E4-28742DBE9A54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#,##0.00</c:formatCode>
              <c:ptCount val="12"/>
              <c:pt idx="0">
                <c:v>265.50262900000001</c:v>
              </c:pt>
              <c:pt idx="1">
                <c:v>267.066416</c:v>
              </c:pt>
              <c:pt idx="2">
                <c:v>269.60052899999999</c:v>
              </c:pt>
              <c:pt idx="3">
                <c:v>271.42850299999998</c:v>
              </c:pt>
              <c:pt idx="4">
                <c:v>272.957718</c:v>
              </c:pt>
              <c:pt idx="5">
                <c:v>273.760852</c:v>
              </c:pt>
              <c:pt idx="6">
                <c:v>274.98017499999997</c:v>
              </c:pt>
              <c:pt idx="7">
                <c:v>276.26904500000001</c:v>
              </c:pt>
              <c:pt idx="8">
                <c:v>277.760244</c:v>
              </c:pt>
              <c:pt idx="9">
                <c:v>277.42839700000002</c:v>
              </c:pt>
              <c:pt idx="10">
                <c:v>278.50822499999998</c:v>
              </c:pt>
              <c:pt idx="11">
                <c:v>278.90484800000002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1F75-45E7-95E4-28742DBE9A5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5020232"/>
        <c:axId val="14537634"/>
      </c:lineChart>
      <c:catAx>
        <c:axId val="2502023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537634"/>
        <c:crosses val="autoZero"/>
        <c:auto val="1"/>
        <c:lblAlgn val="ctr"/>
        <c:lblOffset val="100"/>
        <c:noMultiLvlLbl val="0"/>
      </c:catAx>
      <c:valAx>
        <c:axId val="1453763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02023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42-4CAD-B093-6D3942FCB82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42-4CAD-B093-6D3942FCB82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42-4CAD-B093-6D3942FCB82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42-4CAD-B093-6D3942FCB82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42-4CAD-B093-6D3942FCB82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42-4CAD-B093-6D3942FCB82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42-4CAD-B093-6D3942FCB82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42-4CAD-B093-6D3942FCB82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42-4CAD-B093-6D3942FCB82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42-4CAD-B093-6D3942FCB82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42-4CAD-B093-6D3942FCB823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#,##0.00</c:formatCode>
              <c:ptCount val="12"/>
              <c:pt idx="0">
                <c:v>181.271379</c:v>
              </c:pt>
              <c:pt idx="1">
                <c:v>183.19062099999999</c:v>
              </c:pt>
              <c:pt idx="2">
                <c:v>185.103587</c:v>
              </c:pt>
              <c:pt idx="3">
                <c:v>186.638926</c:v>
              </c:pt>
              <c:pt idx="4">
                <c:v>188.568522</c:v>
              </c:pt>
              <c:pt idx="5">
                <c:v>189.30317299999999</c:v>
              </c:pt>
              <c:pt idx="6">
                <c:v>190.546772</c:v>
              </c:pt>
              <c:pt idx="7">
                <c:v>191.68956</c:v>
              </c:pt>
              <c:pt idx="8">
                <c:v>192.72677100000001</c:v>
              </c:pt>
              <c:pt idx="9">
                <c:v>192.44849199999999</c:v>
              </c:pt>
              <c:pt idx="10">
                <c:v>192.98977600000001</c:v>
              </c:pt>
              <c:pt idx="11">
                <c:v>193.28945999999999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BA42-4CAD-B093-6D3942FCB82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1937776"/>
        <c:axId val="25163829"/>
      </c:lineChart>
      <c:catAx>
        <c:axId val="6193777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163829"/>
        <c:crosses val="autoZero"/>
        <c:auto val="1"/>
        <c:lblAlgn val="ctr"/>
        <c:lblOffset val="100"/>
        <c:noMultiLvlLbl val="0"/>
      </c:catAx>
      <c:valAx>
        <c:axId val="2516382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93777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41A-46AE-9CA0-FD7F804AE56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1A-46AE-9CA0-FD7F804AE56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1A-46AE-9CA0-FD7F804AE56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1A-46AE-9CA0-FD7F804AE56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1A-46AE-9CA0-FD7F804AE56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1A-46AE-9CA0-FD7F804AE56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1A-46AE-9CA0-FD7F804AE56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1A-46AE-9CA0-FD7F804AE56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1A-46AE-9CA0-FD7F804AE56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1A-46AE-9CA0-FD7F804AE56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1A-46AE-9CA0-FD7F804AE56D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#,##0.00</c:formatCode>
              <c:ptCount val="12"/>
              <c:pt idx="0">
                <c:v>16.619733499999999</c:v>
              </c:pt>
              <c:pt idx="1">
                <c:v>16.805279250000002</c:v>
              </c:pt>
              <c:pt idx="2">
                <c:v>17.016875750000001</c:v>
              </c:pt>
              <c:pt idx="3">
                <c:v>17.222191250000002</c:v>
              </c:pt>
              <c:pt idx="4">
                <c:v>17.4286925</c:v>
              </c:pt>
              <c:pt idx="5">
                <c:v>17.526011499999999</c:v>
              </c:pt>
              <c:pt idx="6">
                <c:v>17.6713825</c:v>
              </c:pt>
              <c:pt idx="7">
                <c:v>17.83876575</c:v>
              </c:pt>
              <c:pt idx="8">
                <c:v>17.9965735</c:v>
              </c:pt>
              <c:pt idx="9">
                <c:v>18.037866000000001</c:v>
              </c:pt>
              <c:pt idx="10">
                <c:v>18.132217499999999</c:v>
              </c:pt>
              <c:pt idx="11">
                <c:v>18.197811250000001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B41A-46AE-9CA0-FD7F804AE56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708566"/>
        <c:axId val="33023945"/>
      </c:lineChart>
      <c:catAx>
        <c:axId val="3170856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023945"/>
        <c:crosses val="autoZero"/>
        <c:auto val="1"/>
        <c:lblAlgn val="ctr"/>
        <c:lblOffset val="100"/>
        <c:noMultiLvlLbl val="0"/>
      </c:catAx>
      <c:valAx>
        <c:axId val="3302394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70856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02-403D-A726-B20EF3C7DC6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02-403D-A726-B20EF3C7DC6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02-403D-A726-B20EF3C7DC6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02-403D-A726-B20EF3C7DC6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02-403D-A726-B20EF3C7DC6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02-403D-A726-B20EF3C7DC6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02-403D-A726-B20EF3C7DC6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02-403D-A726-B20EF3C7DC6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02-403D-A726-B20EF3C7DC6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02-403D-A726-B20EF3C7DC6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02-403D-A726-B20EF3C7DC61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0.00%</c:formatCode>
              <c:ptCount val="12"/>
              <c:pt idx="0">
                <c:v>-2.2189721717981749E-2</c:v>
              </c:pt>
              <c:pt idx="1">
                <c:v>-2.5105790022428479E-2</c:v>
              </c:pt>
              <c:pt idx="2">
                <c:v>-1.8093024035794981E-2</c:v>
              </c:pt>
              <c:pt idx="3">
                <c:v>-3.582932988745386E-3</c:v>
              </c:pt>
              <c:pt idx="4">
                <c:v>3.939778068914576E-3</c:v>
              </c:pt>
              <c:pt idx="5">
                <c:v>8.6532660051426204E-3</c:v>
              </c:pt>
              <c:pt idx="6">
                <c:v>1.6500834495284718E-2</c:v>
              </c:pt>
              <c:pt idx="7">
                <c:v>1.9496235368776659E-2</c:v>
              </c:pt>
              <c:pt idx="8">
                <c:v>2.4294353117627249E-2</c:v>
              </c:pt>
              <c:pt idx="9">
                <c:v>1.9760644378641012E-2</c:v>
              </c:pt>
              <c:pt idx="10">
                <c:v>2.701346167614533E-2</c:v>
              </c:pt>
              <c:pt idx="11">
                <c:v>1.863122128915265E-2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EF02-403D-A726-B20EF3C7DC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1300970"/>
        <c:axId val="11466952"/>
      </c:lineChart>
      <c:catAx>
        <c:axId val="2130097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466952"/>
        <c:crosses val="autoZero"/>
        <c:auto val="1"/>
        <c:lblAlgn val="ctr"/>
        <c:lblOffset val="100"/>
        <c:noMultiLvlLbl val="0"/>
      </c:catAx>
      <c:valAx>
        <c:axId val="1146695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30097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6A3-41AD-B5FC-D812C4E6C97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A3-41AD-B5FC-D812C4E6C97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A3-41AD-B5FC-D812C4E6C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A3-41AD-B5FC-D812C4E6C97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A3-41AD-B5FC-D812C4E6C97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A3-41AD-B5FC-D812C4E6C97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A3-41AD-B5FC-D812C4E6C97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A3-41AD-B5FC-D812C4E6C97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6A3-41AD-B5FC-D812C4E6C97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A3-41AD-B5FC-D812C4E6C97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6A3-41AD-B5FC-D812C4E6C976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0.00%</c:formatCode>
              <c:ptCount val="12"/>
              <c:pt idx="0">
                <c:v>-3.7006695927156517E-2</c:v>
              </c:pt>
              <c:pt idx="1">
                <c:v>-3.5199539695611251E-2</c:v>
              </c:pt>
              <c:pt idx="2">
                <c:v>-3.50910204139466E-2</c:v>
              </c:pt>
              <c:pt idx="3">
                <c:v>-1.588838797319661E-2</c:v>
              </c:pt>
              <c:pt idx="4">
                <c:v>3.1724344033834209E-3</c:v>
              </c:pt>
              <c:pt idx="5">
                <c:v>1.0811289341053959E-2</c:v>
              </c:pt>
              <c:pt idx="6">
                <c:v>1.9206978127012501E-2</c:v>
              </c:pt>
              <c:pt idx="7">
                <c:v>1.4726981860435801E-2</c:v>
              </c:pt>
              <c:pt idx="8">
                <c:v>1.238626899594039E-2</c:v>
              </c:pt>
              <c:pt idx="9">
                <c:v>1.1148513256508379E-2</c:v>
              </c:pt>
              <c:pt idx="10">
                <c:v>2.3075330917992451E-2</c:v>
              </c:pt>
              <c:pt idx="11">
                <c:v>8.3295896282505125E-3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06A3-41AD-B5FC-D812C4E6C97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3880463"/>
        <c:axId val="49157237"/>
      </c:lineChart>
      <c:catAx>
        <c:axId val="4388046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157237"/>
        <c:crosses val="autoZero"/>
        <c:auto val="1"/>
        <c:lblAlgn val="ctr"/>
        <c:lblOffset val="100"/>
        <c:noMultiLvlLbl val="0"/>
      </c:catAx>
      <c:valAx>
        <c:axId val="4915723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88046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8C-4D4E-BF35-9A05BD6A984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8C-4D4E-BF35-9A05BD6A984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8C-4D4E-BF35-9A05BD6A984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8C-4D4E-BF35-9A05BD6A984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8C-4D4E-BF35-9A05BD6A984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8C-4D4E-BF35-9A05BD6A984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8C-4D4E-BF35-9A05BD6A984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8C-4D4E-BF35-9A05BD6A984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8C-4D4E-BF35-9A05BD6A984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8C-4D4E-BF35-9A05BD6A984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8C-4D4E-BF35-9A05BD6A984B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0.00%</c:formatCode>
              <c:ptCount val="12"/>
              <c:pt idx="0">
                <c:v>-5.0191266831195937E-2</c:v>
              </c:pt>
              <c:pt idx="1">
                <c:v>-8.2858215662634543E-2</c:v>
              </c:pt>
              <c:pt idx="2">
                <c:v>-8.8394996984268351E-2</c:v>
              </c:pt>
              <c:pt idx="3">
                <c:v>-7.8628978471584079E-2</c:v>
              </c:pt>
              <c:pt idx="4">
                <c:v>-0.101244466503741</c:v>
              </c:pt>
              <c:pt idx="5">
                <c:v>-0.10467311339302331</c:v>
              </c:pt>
              <c:pt idx="6">
                <c:v>-0.102091292487088</c:v>
              </c:pt>
              <c:pt idx="7">
                <c:v>-9.7340734805556814E-2</c:v>
              </c:pt>
              <c:pt idx="8">
                <c:v>-8.3230623548760457E-2</c:v>
              </c:pt>
              <c:pt idx="9">
                <c:v>-7.5895009075497802E-2</c:v>
              </c:pt>
              <c:pt idx="10">
                <c:v>-6.3873681836189508E-2</c:v>
              </c:pt>
              <c:pt idx="11">
                <c:v>-7.2199003130350631E-2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5F8C-4D4E-BF35-9A05BD6A984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5784972"/>
        <c:axId val="45771165"/>
      </c:lineChart>
      <c:catAx>
        <c:axId val="5578497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771165"/>
        <c:crosses val="autoZero"/>
        <c:auto val="1"/>
        <c:lblAlgn val="ctr"/>
        <c:lblOffset val="100"/>
        <c:noMultiLvlLbl val="0"/>
      </c:catAx>
      <c:valAx>
        <c:axId val="4577116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78497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43-40A3-9563-6EC0401FB09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43-40A3-9563-6EC0401FB09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43-40A3-9563-6EC0401FB0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43-40A3-9563-6EC0401FB09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43-40A3-9563-6EC0401FB09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43-40A3-9563-6EC0401FB09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43-40A3-9563-6EC0401FB09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43-40A3-9563-6EC0401FB09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43-40A3-9563-6EC0401FB09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43-40A3-9563-6EC0401FB09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43-40A3-9563-6EC0401FB090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0.00%</c:formatCode>
              <c:ptCount val="12"/>
              <c:pt idx="0">
                <c:v>-5.0393116879898937E-3</c:v>
              </c:pt>
              <c:pt idx="1">
                <c:v>2.6869074996577549E-4</c:v>
              </c:pt>
              <c:pt idx="2">
                <c:v>1.54689975983565E-2</c:v>
              </c:pt>
              <c:pt idx="3">
                <c:v>2.9148701948470988E-2</c:v>
              </c:pt>
              <c:pt idx="4">
                <c:v>4.0427490591296592E-2</c:v>
              </c:pt>
              <c:pt idx="5">
                <c:v>4.6457423716765221E-2</c:v>
              </c:pt>
              <c:pt idx="6">
                <c:v>5.6483718442880623E-2</c:v>
              </c:pt>
              <c:pt idx="7">
                <c:v>6.3358675346498333E-2</c:v>
              </c:pt>
              <c:pt idx="8">
                <c:v>6.8702135116166199E-2</c:v>
              </c:pt>
              <c:pt idx="9">
                <c:v>5.7535493199258061E-2</c:v>
              </c:pt>
              <c:pt idx="10">
                <c:v>6.0955507015301107E-2</c:v>
              </c:pt>
              <c:pt idx="11">
                <c:v>5.7608892745814162E-2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E043-40A3-9563-6EC0401FB09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6723198"/>
        <c:axId val="63547786"/>
      </c:lineChart>
      <c:catAx>
        <c:axId val="3672319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547786"/>
        <c:crosses val="autoZero"/>
        <c:auto val="1"/>
        <c:lblAlgn val="ctr"/>
        <c:lblOffset val="100"/>
        <c:noMultiLvlLbl val="0"/>
      </c:catAx>
      <c:valAx>
        <c:axId val="6354778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72319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8C-4F1C-970C-BCEB431D720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8C-4F1C-970C-BCEB431D720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8C-4F1C-970C-BCEB431D720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8C-4F1C-970C-BCEB431D720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8C-4F1C-970C-BCEB431D720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8C-4F1C-970C-BCEB431D720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8C-4F1C-970C-BCEB431D720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8C-4F1C-970C-BCEB431D720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8C-4F1C-970C-BCEB431D720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8C-4F1C-970C-BCEB431D720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8C-4F1C-970C-BCEB431D720A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0.00%</c:formatCode>
              <c:ptCount val="12"/>
              <c:pt idx="0">
                <c:v>-1.5323405704638381E-2</c:v>
              </c:pt>
              <c:pt idx="1">
                <c:v>-2.314460310102641E-3</c:v>
              </c:pt>
              <c:pt idx="2">
                <c:v>1.6588603126848421E-2</c:v>
              </c:pt>
              <c:pt idx="3">
                <c:v>3.4140061047859861E-2</c:v>
              </c:pt>
              <c:pt idx="4">
                <c:v>5.1974690574786861E-2</c:v>
              </c:pt>
              <c:pt idx="5">
                <c:v>6.1442030786158702E-2</c:v>
              </c:pt>
              <c:pt idx="6">
                <c:v>7.7063439517779428E-2</c:v>
              </c:pt>
              <c:pt idx="7">
                <c:v>8.6737282963357559E-2</c:v>
              </c:pt>
              <c:pt idx="8">
                <c:v>9.2949367184870665E-2</c:v>
              </c:pt>
              <c:pt idx="9">
                <c:v>7.9493255363599205E-2</c:v>
              </c:pt>
              <c:pt idx="10">
                <c:v>7.9861239320340963E-2</c:v>
              </c:pt>
              <c:pt idx="11">
                <c:v>7.6257155697683932E-2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E68C-4F1C-970C-BCEB431D720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7540967"/>
        <c:axId val="56136061"/>
      </c:lineChart>
      <c:catAx>
        <c:axId val="3754096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136061"/>
        <c:crosses val="autoZero"/>
        <c:auto val="1"/>
        <c:lblAlgn val="ctr"/>
        <c:lblOffset val="100"/>
        <c:noMultiLvlLbl val="0"/>
      </c:catAx>
      <c:valAx>
        <c:axId val="5613606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54096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88-49BB-9AA5-B00B9473240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88-49BB-9AA5-B00B9473240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88-49BB-9AA5-B00B9473240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88-49BB-9AA5-B00B9473240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88-49BB-9AA5-B00B9473240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88-49BB-9AA5-B00B9473240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88-49BB-9AA5-B00B9473240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8-49BB-9AA5-B00B9473240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C88-49BB-9AA5-B00B9473240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88-49BB-9AA5-B00B9473240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C88-49BB-9AA5-B00B9473240F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0.00%</c:formatCode>
              <c:ptCount val="12"/>
              <c:pt idx="0">
                <c:v>-1.34277046616422E-2</c:v>
              </c:pt>
              <c:pt idx="1">
                <c:v>-1.5648673358417671E-3</c:v>
              </c:pt>
              <c:pt idx="2">
                <c:v>1.947900899290755E-2</c:v>
              </c:pt>
              <c:pt idx="3">
                <c:v>4.0011118007235953E-2</c:v>
              </c:pt>
              <c:pt idx="4">
                <c:v>5.8325567218605413E-2</c:v>
              </c:pt>
              <c:pt idx="5">
                <c:v>7.0470715764588826E-2</c:v>
              </c:pt>
              <c:pt idx="6">
                <c:v>8.7396385062163962E-2</c:v>
              </c:pt>
              <c:pt idx="7">
                <c:v>0.1020878751010806</c:v>
              </c:pt>
              <c:pt idx="8">
                <c:v>0.11180481033933171</c:v>
              </c:pt>
              <c:pt idx="9">
                <c:v>0.1040515405789391</c:v>
              </c:pt>
              <c:pt idx="10">
                <c:v>0.107325615826835</c:v>
              </c:pt>
              <c:pt idx="11">
                <c:v>0.1061228039415896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4C88-49BB-9AA5-B00B9473240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6295557"/>
        <c:axId val="24132498"/>
      </c:lineChart>
      <c:catAx>
        <c:axId val="4629555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132498"/>
        <c:crosses val="autoZero"/>
        <c:auto val="1"/>
        <c:lblAlgn val="ctr"/>
        <c:lblOffset val="100"/>
        <c:noMultiLvlLbl val="0"/>
      </c:catAx>
      <c:valAx>
        <c:axId val="2413249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29555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contenedores'!$E$7:$E$34</c:f>
              <c:numCache>
                <c:formatCode>#,##0</c:formatCode>
                <c:ptCount val="28"/>
                <c:pt idx="0">
                  <c:v>13</c:v>
                </c:pt>
                <c:pt idx="1">
                  <c:v>104065</c:v>
                </c:pt>
                <c:pt idx="2">
                  <c:v>26995</c:v>
                </c:pt>
                <c:pt idx="3">
                  <c:v>0</c:v>
                </c:pt>
                <c:pt idx="4">
                  <c:v>4291978</c:v>
                </c:pt>
                <c:pt idx="5">
                  <c:v>129120</c:v>
                </c:pt>
                <c:pt idx="6">
                  <c:v>21484</c:v>
                </c:pt>
                <c:pt idx="7">
                  <c:v>2859781</c:v>
                </c:pt>
                <c:pt idx="8">
                  <c:v>330707</c:v>
                </c:pt>
                <c:pt idx="9">
                  <c:v>56593</c:v>
                </c:pt>
                <c:pt idx="10">
                  <c:v>85803</c:v>
                </c:pt>
                <c:pt idx="11">
                  <c:v>5754</c:v>
                </c:pt>
                <c:pt idx="12">
                  <c:v>9255</c:v>
                </c:pt>
                <c:pt idx="13">
                  <c:v>78164</c:v>
                </c:pt>
                <c:pt idx="14">
                  <c:v>61816</c:v>
                </c:pt>
                <c:pt idx="15">
                  <c:v>1473811</c:v>
                </c:pt>
                <c:pt idx="16">
                  <c:v>256294</c:v>
                </c:pt>
                <c:pt idx="17">
                  <c:v>35013</c:v>
                </c:pt>
                <c:pt idx="18">
                  <c:v>3406</c:v>
                </c:pt>
                <c:pt idx="19">
                  <c:v>27</c:v>
                </c:pt>
                <c:pt idx="20">
                  <c:v>0</c:v>
                </c:pt>
                <c:pt idx="21">
                  <c:v>351169</c:v>
                </c:pt>
                <c:pt idx="22">
                  <c:v>105628</c:v>
                </c:pt>
                <c:pt idx="23">
                  <c:v>92364</c:v>
                </c:pt>
                <c:pt idx="24">
                  <c:v>7231</c:v>
                </c:pt>
                <c:pt idx="25">
                  <c:v>4376206</c:v>
                </c:pt>
                <c:pt idx="26">
                  <c:v>196751</c:v>
                </c:pt>
                <c:pt idx="27">
                  <c:v>21242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B-4B86-86C5-25CE0FDF229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contenedores'!$D$7:$D$34</c:f>
              <c:numCache>
                <c:formatCode>#,##0</c:formatCode>
                <c:ptCount val="28"/>
                <c:pt idx="0">
                  <c:v>0</c:v>
                </c:pt>
                <c:pt idx="1">
                  <c:v>77241</c:v>
                </c:pt>
                <c:pt idx="2">
                  <c:v>15607</c:v>
                </c:pt>
                <c:pt idx="3">
                  <c:v>0</c:v>
                </c:pt>
                <c:pt idx="4">
                  <c:v>4435915</c:v>
                </c:pt>
                <c:pt idx="5">
                  <c:v>119950</c:v>
                </c:pt>
                <c:pt idx="6">
                  <c:v>21042</c:v>
                </c:pt>
                <c:pt idx="7">
                  <c:v>3012188</c:v>
                </c:pt>
                <c:pt idx="8">
                  <c:v>400283</c:v>
                </c:pt>
                <c:pt idx="9">
                  <c:v>39062</c:v>
                </c:pt>
                <c:pt idx="10">
                  <c:v>65781</c:v>
                </c:pt>
                <c:pt idx="11">
                  <c:v>6528</c:v>
                </c:pt>
                <c:pt idx="12">
                  <c:v>10419</c:v>
                </c:pt>
                <c:pt idx="13">
                  <c:v>67932</c:v>
                </c:pt>
                <c:pt idx="14">
                  <c:v>56393</c:v>
                </c:pt>
                <c:pt idx="15">
                  <c:v>1238795</c:v>
                </c:pt>
                <c:pt idx="16">
                  <c:v>17516</c:v>
                </c:pt>
                <c:pt idx="17">
                  <c:v>33137</c:v>
                </c:pt>
                <c:pt idx="18">
                  <c:v>3494</c:v>
                </c:pt>
                <c:pt idx="19">
                  <c:v>200</c:v>
                </c:pt>
                <c:pt idx="20">
                  <c:v>0</c:v>
                </c:pt>
                <c:pt idx="21">
                  <c:v>312890</c:v>
                </c:pt>
                <c:pt idx="22">
                  <c:v>82896</c:v>
                </c:pt>
                <c:pt idx="23">
                  <c:v>88530</c:v>
                </c:pt>
                <c:pt idx="24">
                  <c:v>10248</c:v>
                </c:pt>
                <c:pt idx="25">
                  <c:v>4365362</c:v>
                </c:pt>
                <c:pt idx="26">
                  <c:v>176959</c:v>
                </c:pt>
                <c:pt idx="27">
                  <c:v>22618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B-4B86-86C5-25CE0FDF2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5993398"/>
        <c:axId val="20028267"/>
      </c:barChart>
      <c:catAx>
        <c:axId val="3599339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028267"/>
        <c:crosses val="autoZero"/>
        <c:auto val="1"/>
        <c:lblAlgn val="ctr"/>
        <c:lblOffset val="100"/>
        <c:noMultiLvlLbl val="0"/>
      </c:catAx>
      <c:valAx>
        <c:axId val="2002826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99339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Pesca!$E$7:$E$34</c:f>
              <c:numCache>
                <c:formatCode>#,##0</c:formatCode>
                <c:ptCount val="28"/>
                <c:pt idx="0">
                  <c:v>851.89400000000001</c:v>
                </c:pt>
                <c:pt idx="1">
                  <c:v>0</c:v>
                </c:pt>
                <c:pt idx="2">
                  <c:v>194.137</c:v>
                </c:pt>
                <c:pt idx="3">
                  <c:v>396.87799999999999</c:v>
                </c:pt>
                <c:pt idx="4">
                  <c:v>104.04900000000001</c:v>
                </c:pt>
                <c:pt idx="5">
                  <c:v>719.41600000000005</c:v>
                </c:pt>
                <c:pt idx="6">
                  <c:v>78.033000000000001</c:v>
                </c:pt>
                <c:pt idx="7">
                  <c:v>146.44800000000001</c:v>
                </c:pt>
                <c:pt idx="8">
                  <c:v>0</c:v>
                </c:pt>
                <c:pt idx="9">
                  <c:v>6.6509999999999998</c:v>
                </c:pt>
                <c:pt idx="10">
                  <c:v>93.83</c:v>
                </c:pt>
                <c:pt idx="11">
                  <c:v>0</c:v>
                </c:pt>
                <c:pt idx="12">
                  <c:v>15.250999999999999</c:v>
                </c:pt>
                <c:pt idx="13">
                  <c:v>110.68300000000001</c:v>
                </c:pt>
                <c:pt idx="14">
                  <c:v>10.878</c:v>
                </c:pt>
                <c:pt idx="15">
                  <c:v>19.59</c:v>
                </c:pt>
                <c:pt idx="16">
                  <c:v>0.58900000000000008</c:v>
                </c:pt>
                <c:pt idx="17">
                  <c:v>162.154</c:v>
                </c:pt>
                <c:pt idx="18">
                  <c:v>0</c:v>
                </c:pt>
                <c:pt idx="19">
                  <c:v>76.375</c:v>
                </c:pt>
                <c:pt idx="20">
                  <c:v>1200.973</c:v>
                </c:pt>
                <c:pt idx="21">
                  <c:v>194.56299999999999</c:v>
                </c:pt>
                <c:pt idx="22">
                  <c:v>222.43600000000001</c:v>
                </c:pt>
                <c:pt idx="23">
                  <c:v>0</c:v>
                </c:pt>
                <c:pt idx="24">
                  <c:v>80.774000000000001</c:v>
                </c:pt>
                <c:pt idx="25">
                  <c:v>78.681000000000012</c:v>
                </c:pt>
                <c:pt idx="26">
                  <c:v>1773.7539999999999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6-4191-A40C-292979D56C7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Pesca!$D$7:$D$34</c:f>
              <c:numCache>
                <c:formatCode>#,##0</c:formatCode>
                <c:ptCount val="28"/>
                <c:pt idx="0">
                  <c:v>1148.912</c:v>
                </c:pt>
                <c:pt idx="1">
                  <c:v>55.488999999999997</c:v>
                </c:pt>
                <c:pt idx="2">
                  <c:v>228.505</c:v>
                </c:pt>
                <c:pt idx="3">
                  <c:v>446.14600000000002</c:v>
                </c:pt>
                <c:pt idx="4">
                  <c:v>87.536999999999992</c:v>
                </c:pt>
                <c:pt idx="5">
                  <c:v>716.62900000000002</c:v>
                </c:pt>
                <c:pt idx="6">
                  <c:v>79.736999999999995</c:v>
                </c:pt>
                <c:pt idx="7">
                  <c:v>150.208</c:v>
                </c:pt>
                <c:pt idx="8">
                  <c:v>0</c:v>
                </c:pt>
                <c:pt idx="9">
                  <c:v>25.364000000000001</c:v>
                </c:pt>
                <c:pt idx="10">
                  <c:v>270.33800000000002</c:v>
                </c:pt>
                <c:pt idx="11">
                  <c:v>0</c:v>
                </c:pt>
                <c:pt idx="12">
                  <c:v>10.84</c:v>
                </c:pt>
                <c:pt idx="13">
                  <c:v>162.57499999999999</c:v>
                </c:pt>
                <c:pt idx="14">
                  <c:v>10.281000000000001</c:v>
                </c:pt>
                <c:pt idx="15">
                  <c:v>9.8590000000000018</c:v>
                </c:pt>
                <c:pt idx="16">
                  <c:v>58.463000000000001</c:v>
                </c:pt>
                <c:pt idx="17">
                  <c:v>208.46299999999999</c:v>
                </c:pt>
                <c:pt idx="18">
                  <c:v>0</c:v>
                </c:pt>
                <c:pt idx="19">
                  <c:v>105.63200000000001</c:v>
                </c:pt>
                <c:pt idx="20">
                  <c:v>1098.25</c:v>
                </c:pt>
                <c:pt idx="21">
                  <c:v>233.32000000000011</c:v>
                </c:pt>
                <c:pt idx="22">
                  <c:v>277.74700000000001</c:v>
                </c:pt>
                <c:pt idx="23">
                  <c:v>0</c:v>
                </c:pt>
                <c:pt idx="24">
                  <c:v>75.201000000000008</c:v>
                </c:pt>
                <c:pt idx="25">
                  <c:v>232.23699999999999</c:v>
                </c:pt>
                <c:pt idx="26">
                  <c:v>2161.3710000000001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06-4191-A40C-292979D56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4072984"/>
        <c:axId val="34672763"/>
      </c:barChart>
      <c:catAx>
        <c:axId val="6407298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672763"/>
        <c:crosses val="autoZero"/>
        <c:auto val="1"/>
        <c:lblAlgn val="ctr"/>
        <c:lblOffset val="100"/>
        <c:noMultiLvlLbl val="0"/>
      </c:catAx>
      <c:valAx>
        <c:axId val="3467276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07298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Avituallamiento!$E$7:$E$34</c:f>
              <c:numCache>
                <c:formatCode>#,##0</c:formatCode>
                <c:ptCount val="28"/>
                <c:pt idx="0">
                  <c:v>3590</c:v>
                </c:pt>
                <c:pt idx="1">
                  <c:v>678</c:v>
                </c:pt>
                <c:pt idx="2">
                  <c:v>5911</c:v>
                </c:pt>
                <c:pt idx="3">
                  <c:v>3845</c:v>
                </c:pt>
                <c:pt idx="4">
                  <c:v>255288</c:v>
                </c:pt>
                <c:pt idx="5">
                  <c:v>8661</c:v>
                </c:pt>
                <c:pt idx="6">
                  <c:v>7831</c:v>
                </c:pt>
                <c:pt idx="7">
                  <c:v>109601</c:v>
                </c:pt>
                <c:pt idx="8">
                  <c:v>1649</c:v>
                </c:pt>
                <c:pt idx="9">
                  <c:v>20010</c:v>
                </c:pt>
                <c:pt idx="10">
                  <c:v>1038</c:v>
                </c:pt>
                <c:pt idx="11">
                  <c:v>51723</c:v>
                </c:pt>
                <c:pt idx="12">
                  <c:v>501</c:v>
                </c:pt>
                <c:pt idx="13">
                  <c:v>0</c:v>
                </c:pt>
                <c:pt idx="14">
                  <c:v>10661</c:v>
                </c:pt>
                <c:pt idx="15">
                  <c:v>229770</c:v>
                </c:pt>
                <c:pt idx="16">
                  <c:v>3430</c:v>
                </c:pt>
                <c:pt idx="17">
                  <c:v>3456</c:v>
                </c:pt>
                <c:pt idx="18">
                  <c:v>0</c:v>
                </c:pt>
                <c:pt idx="19">
                  <c:v>1816</c:v>
                </c:pt>
                <c:pt idx="20">
                  <c:v>2895</c:v>
                </c:pt>
                <c:pt idx="21">
                  <c:v>63993</c:v>
                </c:pt>
                <c:pt idx="22">
                  <c:v>4145</c:v>
                </c:pt>
                <c:pt idx="23">
                  <c:v>1780</c:v>
                </c:pt>
                <c:pt idx="24">
                  <c:v>9942</c:v>
                </c:pt>
                <c:pt idx="25">
                  <c:v>41870</c:v>
                </c:pt>
                <c:pt idx="26">
                  <c:v>8142</c:v>
                </c:pt>
                <c:pt idx="27">
                  <c:v>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8-4374-9DF4-3EB6F12B69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Avituallamiento!$D$7:$D$34</c:f>
              <c:numCache>
                <c:formatCode>#,##0</c:formatCode>
                <c:ptCount val="28"/>
                <c:pt idx="0">
                  <c:v>2903</c:v>
                </c:pt>
                <c:pt idx="1">
                  <c:v>890</c:v>
                </c:pt>
                <c:pt idx="2">
                  <c:v>6088</c:v>
                </c:pt>
                <c:pt idx="3">
                  <c:v>2949</c:v>
                </c:pt>
                <c:pt idx="4">
                  <c:v>348946</c:v>
                </c:pt>
                <c:pt idx="5">
                  <c:v>7885</c:v>
                </c:pt>
                <c:pt idx="6">
                  <c:v>6620</c:v>
                </c:pt>
                <c:pt idx="7">
                  <c:v>112976</c:v>
                </c:pt>
                <c:pt idx="8">
                  <c:v>9333</c:v>
                </c:pt>
                <c:pt idx="9">
                  <c:v>11930</c:v>
                </c:pt>
                <c:pt idx="10">
                  <c:v>2223</c:v>
                </c:pt>
                <c:pt idx="11">
                  <c:v>57054</c:v>
                </c:pt>
                <c:pt idx="12">
                  <c:v>586</c:v>
                </c:pt>
                <c:pt idx="13">
                  <c:v>5765</c:v>
                </c:pt>
                <c:pt idx="14">
                  <c:v>15330</c:v>
                </c:pt>
                <c:pt idx="15">
                  <c:v>248464</c:v>
                </c:pt>
                <c:pt idx="16">
                  <c:v>5645</c:v>
                </c:pt>
                <c:pt idx="17">
                  <c:v>1327</c:v>
                </c:pt>
                <c:pt idx="18">
                  <c:v>123</c:v>
                </c:pt>
                <c:pt idx="19">
                  <c:v>2005</c:v>
                </c:pt>
                <c:pt idx="20">
                  <c:v>2409</c:v>
                </c:pt>
                <c:pt idx="21">
                  <c:v>71576</c:v>
                </c:pt>
                <c:pt idx="22">
                  <c:v>5440</c:v>
                </c:pt>
                <c:pt idx="23">
                  <c:v>2820</c:v>
                </c:pt>
                <c:pt idx="24">
                  <c:v>10438</c:v>
                </c:pt>
                <c:pt idx="25">
                  <c:v>48756</c:v>
                </c:pt>
                <c:pt idx="26">
                  <c:v>10470</c:v>
                </c:pt>
                <c:pt idx="27">
                  <c:v>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8-4374-9DF4-3EB6F12B6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2557085"/>
        <c:axId val="20363712"/>
      </c:barChart>
      <c:catAx>
        <c:axId val="5255708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363712"/>
        <c:crosses val="autoZero"/>
        <c:auto val="1"/>
        <c:lblAlgn val="ctr"/>
        <c:lblOffset val="100"/>
        <c:noMultiLvlLbl val="0"/>
      </c:catAx>
      <c:valAx>
        <c:axId val="2036371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55708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combustibles'!$E$7:$E$34</c:f>
              <c:numCache>
                <c:formatCode>#,##0</c:formatCode>
                <c:ptCount val="28"/>
                <c:pt idx="0">
                  <c:v>2764</c:v>
                </c:pt>
                <c:pt idx="1">
                  <c:v>89</c:v>
                </c:pt>
                <c:pt idx="2">
                  <c:v>2529</c:v>
                </c:pt>
                <c:pt idx="3">
                  <c:v>1363</c:v>
                </c:pt>
                <c:pt idx="4">
                  <c:v>243747</c:v>
                </c:pt>
                <c:pt idx="5">
                  <c:v>1802</c:v>
                </c:pt>
                <c:pt idx="6">
                  <c:v>0</c:v>
                </c:pt>
                <c:pt idx="7">
                  <c:v>91166</c:v>
                </c:pt>
                <c:pt idx="8">
                  <c:v>1406</c:v>
                </c:pt>
                <c:pt idx="9">
                  <c:v>1208</c:v>
                </c:pt>
                <c:pt idx="10">
                  <c:v>0</c:v>
                </c:pt>
                <c:pt idx="11">
                  <c:v>48563</c:v>
                </c:pt>
                <c:pt idx="12">
                  <c:v>343</c:v>
                </c:pt>
                <c:pt idx="13">
                  <c:v>0</c:v>
                </c:pt>
                <c:pt idx="14">
                  <c:v>9214</c:v>
                </c:pt>
                <c:pt idx="15">
                  <c:v>202209</c:v>
                </c:pt>
                <c:pt idx="16">
                  <c:v>1424</c:v>
                </c:pt>
                <c:pt idx="17">
                  <c:v>2851</c:v>
                </c:pt>
                <c:pt idx="18">
                  <c:v>0</c:v>
                </c:pt>
                <c:pt idx="19">
                  <c:v>1143</c:v>
                </c:pt>
                <c:pt idx="20">
                  <c:v>1239</c:v>
                </c:pt>
                <c:pt idx="21">
                  <c:v>46307</c:v>
                </c:pt>
                <c:pt idx="22">
                  <c:v>2640</c:v>
                </c:pt>
                <c:pt idx="23">
                  <c:v>1106</c:v>
                </c:pt>
                <c:pt idx="24">
                  <c:v>4828</c:v>
                </c:pt>
                <c:pt idx="25">
                  <c:v>32858</c:v>
                </c:pt>
                <c:pt idx="26">
                  <c:v>4421</c:v>
                </c:pt>
                <c:pt idx="27">
                  <c:v>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D-420E-94E7-BC7F2EE6DBA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combustibles'!$D$7:$D$34</c:f>
              <c:numCache>
                <c:formatCode>#,##0</c:formatCode>
                <c:ptCount val="28"/>
                <c:pt idx="0">
                  <c:v>2245</c:v>
                </c:pt>
                <c:pt idx="1">
                  <c:v>55</c:v>
                </c:pt>
                <c:pt idx="2">
                  <c:v>2622</c:v>
                </c:pt>
                <c:pt idx="3">
                  <c:v>1050</c:v>
                </c:pt>
                <c:pt idx="4">
                  <c:v>330817</c:v>
                </c:pt>
                <c:pt idx="5">
                  <c:v>1970</c:v>
                </c:pt>
                <c:pt idx="6">
                  <c:v>155</c:v>
                </c:pt>
                <c:pt idx="7">
                  <c:v>100189</c:v>
                </c:pt>
                <c:pt idx="8">
                  <c:v>4853</c:v>
                </c:pt>
                <c:pt idx="9">
                  <c:v>878</c:v>
                </c:pt>
                <c:pt idx="10">
                  <c:v>0</c:v>
                </c:pt>
                <c:pt idx="11">
                  <c:v>54982</c:v>
                </c:pt>
                <c:pt idx="12">
                  <c:v>468</c:v>
                </c:pt>
                <c:pt idx="13">
                  <c:v>5765</c:v>
                </c:pt>
                <c:pt idx="14">
                  <c:v>12904</c:v>
                </c:pt>
                <c:pt idx="15">
                  <c:v>219962</c:v>
                </c:pt>
                <c:pt idx="16">
                  <c:v>2855</c:v>
                </c:pt>
                <c:pt idx="17">
                  <c:v>558</c:v>
                </c:pt>
                <c:pt idx="18">
                  <c:v>0</c:v>
                </c:pt>
                <c:pt idx="19">
                  <c:v>1309</c:v>
                </c:pt>
                <c:pt idx="20">
                  <c:v>1180</c:v>
                </c:pt>
                <c:pt idx="21">
                  <c:v>54757</c:v>
                </c:pt>
                <c:pt idx="22">
                  <c:v>3913</c:v>
                </c:pt>
                <c:pt idx="23">
                  <c:v>2041</c:v>
                </c:pt>
                <c:pt idx="24">
                  <c:v>4283</c:v>
                </c:pt>
                <c:pt idx="25">
                  <c:v>43945</c:v>
                </c:pt>
                <c:pt idx="26">
                  <c:v>5380</c:v>
                </c:pt>
                <c:pt idx="27">
                  <c:v>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D-420E-94E7-BC7F2EE6D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8598805"/>
        <c:axId val="51120525"/>
      </c:barChart>
      <c:catAx>
        <c:axId val="4859880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120525"/>
        <c:crosses val="autoZero"/>
        <c:auto val="1"/>
        <c:lblAlgn val="ctr"/>
        <c:lblOffset val="100"/>
        <c:noMultiLvlLbl val="0"/>
      </c:catAx>
      <c:valAx>
        <c:axId val="5112052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59880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2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9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image" Target="../media/image9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9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9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image" Target="../media/image9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image" Target="../media/image9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image" Target="../media/image11.png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2" Type="http://schemas.openxmlformats.org/officeDocument/2006/relationships/chart" Target="../charts/chart41.xml"/><Relationship Id="rId1" Type="http://schemas.openxmlformats.org/officeDocument/2006/relationships/image" Target="../media/image12.png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image" Target="../media/image13.png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7" Type="http://schemas.openxmlformats.org/officeDocument/2006/relationships/chart" Target="../charts/chart58.xml"/><Relationship Id="rId2" Type="http://schemas.openxmlformats.org/officeDocument/2006/relationships/chart" Target="../charts/chart53.xml"/><Relationship Id="rId1" Type="http://schemas.openxmlformats.org/officeDocument/2006/relationships/image" Target="../media/image13.png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9050" y="800100"/>
          <a:ext cx="4972050" cy="4381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0" y="8782050"/>
          <a:ext cx="4953000" cy="2857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686752</xdr:colOff>
      <xdr:row>3</xdr:row>
      <xdr:rowOff>140813</xdr:rowOff>
    </xdr:from>
    <xdr:to>
      <xdr:col>10</xdr:col>
      <xdr:colOff>788242</xdr:colOff>
      <xdr:row>6</xdr:row>
      <xdr:rowOff>167224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219575" cy="60007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 flipH="1">
          <a:off x="8667750" y="0"/>
          <a:ext cx="0" cy="941070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H="1" flipV="1">
          <a:off x="9525" y="1943100"/>
          <a:ext cx="12934950" cy="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 flipH="1">
          <a:off x="0" y="8458200"/>
          <a:ext cx="12944475" cy="190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26</xdr:row>
      <xdr:rowOff>138260</xdr:rowOff>
    </xdr:to>
    <xdr:sp macro="" textlink="">
      <xdr:nvSpPr>
        <xdr:cNvPr id="10" name="CuadroTexto 8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0" y="4552950"/>
          <a:ext cx="9982200" cy="53340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DEL TRÁFICO PORTUARIO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2" name="Imagen 1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7620</xdr:rowOff>
    </xdr:from>
    <xdr:to>
      <xdr:col>8</xdr:col>
      <xdr:colOff>777240</xdr:colOff>
      <xdr:row>2</xdr:row>
      <xdr:rowOff>98880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2800" y="9525"/>
          <a:ext cx="3705225" cy="5238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12</xdr:col>
      <xdr:colOff>878885</xdr:colOff>
      <xdr:row>1</xdr:row>
      <xdr:rowOff>245408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77550" y="0"/>
          <a:ext cx="3371850" cy="5048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FC037689-0BA8-46B1-847E-9301E1253C1F}"/>
            </a:ext>
          </a:extLst>
        </xdr:cNvPr>
        <xdr:cNvSpPr txBox="1"/>
      </xdr:nvSpPr>
      <xdr:spPr>
        <a:xfrm>
          <a:off x="20003" y="763907"/>
          <a:ext cx="5104779" cy="41798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3" name="CuadroTexto 10">
          <a:extLst>
            <a:ext uri="{FF2B5EF4-FFF2-40B4-BE49-F238E27FC236}">
              <a16:creationId xmlns:a16="http://schemas.microsoft.com/office/drawing/2014/main" id="{8651F9B0-AF77-48B3-AECB-5699E9E58757}"/>
            </a:ext>
          </a:extLst>
        </xdr:cNvPr>
        <xdr:cNvSpPr txBox="1"/>
      </xdr:nvSpPr>
      <xdr:spPr>
        <a:xfrm>
          <a:off x="0" y="8352949"/>
          <a:ext cx="5089540" cy="26040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oneCellAnchor>
    <xdr:from>
      <xdr:col>6</xdr:col>
      <xdr:colOff>685800</xdr:colOff>
      <xdr:row>3</xdr:row>
      <xdr:rowOff>142875</xdr:rowOff>
    </xdr:from>
    <xdr:ext cx="4333875" cy="571500"/>
    <xdr:pic>
      <xdr:nvPicPr>
        <xdr:cNvPr id="4" name="Imagen 3">
          <a:extLst>
            <a:ext uri="{FF2B5EF4-FFF2-40B4-BE49-F238E27FC236}">
              <a16:creationId xmlns:a16="http://schemas.microsoft.com/office/drawing/2014/main" id="{95DFAFF9-45D3-49D2-BFC1-071550F66A7C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43975" y="683895"/>
          <a:ext cx="4333875" cy="571500"/>
        </a:xfrm>
        <a:prstGeom prst="rect">
          <a:avLst/>
        </a:prstGeom>
      </xdr:spPr>
    </xdr:pic>
    <xdr:clientData/>
  </xdr:one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2F292D48-6360-4B53-B97C-92F97B0ED59C}"/>
            </a:ext>
          </a:extLst>
        </xdr:cNvPr>
        <xdr:cNvCxnSpPr/>
      </xdr:nvCxnSpPr>
      <xdr:spPr>
        <a:xfrm flipH="1">
          <a:off x="8887429" y="0"/>
          <a:ext cx="2253" cy="89439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C212F477-F42D-4CF6-9611-3222459E53BE}"/>
            </a:ext>
          </a:extLst>
        </xdr:cNvPr>
        <xdr:cNvCxnSpPr/>
      </xdr:nvCxnSpPr>
      <xdr:spPr>
        <a:xfrm flipH="1" flipV="1">
          <a:off x="15717" y="1849278"/>
          <a:ext cx="13288803" cy="6192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AB313901-CFDB-4A5A-82E8-2C1E73D62FF2}"/>
            </a:ext>
          </a:extLst>
        </xdr:cNvPr>
        <xdr:cNvCxnSpPr/>
      </xdr:nvCxnSpPr>
      <xdr:spPr>
        <a:xfrm flipH="1">
          <a:off x="0" y="8039100"/>
          <a:ext cx="13302615" cy="1571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27</xdr:row>
      <xdr:rowOff>5399</xdr:rowOff>
    </xdr:to>
    <xdr:sp macro="" textlink="">
      <xdr:nvSpPr>
        <xdr:cNvPr id="8" name="CuadroTexto 8">
          <a:extLst>
            <a:ext uri="{FF2B5EF4-FFF2-40B4-BE49-F238E27FC236}">
              <a16:creationId xmlns:a16="http://schemas.microsoft.com/office/drawing/2014/main" id="{9AA80D67-A1B4-4805-B3FB-0D4F920918DF}"/>
            </a:ext>
          </a:extLst>
        </xdr:cNvPr>
        <xdr:cNvSpPr txBox="1"/>
      </xdr:nvSpPr>
      <xdr:spPr>
        <a:xfrm>
          <a:off x="0" y="4333403"/>
          <a:ext cx="10227732" cy="56022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 IMPORT-EXPORT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76201</xdr:colOff>
      <xdr:row>0</xdr:row>
      <xdr:rowOff>6132</xdr:rowOff>
    </xdr:from>
    <xdr:to>
      <xdr:col>13</xdr:col>
      <xdr:colOff>701040</xdr:colOff>
      <xdr:row>2</xdr:row>
      <xdr:rowOff>93372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4B358F2-C2C6-4A23-9AF3-409801910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1" y="8037"/>
          <a:ext cx="3752849" cy="53682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6FE4497-3356-4F68-AEAE-8441FB447B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77015</xdr:colOff>
      <xdr:row>0</xdr:row>
      <xdr:rowOff>0</xdr:rowOff>
    </xdr:from>
    <xdr:to>
      <xdr:col>13</xdr:col>
      <xdr:colOff>703175</xdr:colOff>
      <xdr:row>2</xdr:row>
      <xdr:rowOff>95769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74EEF88-0D9D-4B57-9852-AE15CCF70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2265" y="0"/>
          <a:ext cx="3754170" cy="53963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19146BC-529C-4BED-8F62-640BDD6343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B2F1745-2705-433F-B5F4-A319508A1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734059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BC7D539-CE1C-4EA2-9394-546DEE09E8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3843</xdr:rowOff>
    </xdr:from>
    <xdr:to>
      <xdr:col>13</xdr:col>
      <xdr:colOff>703296</xdr:colOff>
      <xdr:row>2</xdr:row>
      <xdr:rowOff>92123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C97948E-66C6-480D-BB17-2437C2346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5748"/>
          <a:ext cx="3755106" cy="5378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735964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6D5C4DA-8E2B-427D-8153-1568AAE3F8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DB7B37F-2BEF-4772-86D3-A88B5DDAD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781F284-BE17-4D42-8D7F-FE7924CC68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FB21ED8-8FDE-49E3-A9B7-8DEC6B30B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743584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3FF2FEF-B8D5-4328-88E1-1EF0B000DD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50C43A5-0EF3-44F8-9D23-BD2B7D52B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F316686-FCCC-4922-AB62-05F2C40379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E50A96A-F8E6-48E5-84D0-C983F9C8C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585559F-A9AB-4ED1-9500-C664A41DC3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314324</xdr:colOff>
      <xdr:row>0</xdr:row>
      <xdr:rowOff>0</xdr:rowOff>
    </xdr:from>
    <xdr:to>
      <xdr:col>13</xdr:col>
      <xdr:colOff>362849</xdr:colOff>
      <xdr:row>2</xdr:row>
      <xdr:rowOff>78076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700" y="0"/>
          <a:ext cx="3657600" cy="50482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D68AE1B3-317E-4540-AA6A-66D23DB4BEBB}"/>
            </a:ext>
          </a:extLst>
        </xdr:cNvPr>
        <xdr:cNvSpPr txBox="1"/>
      </xdr:nvSpPr>
      <xdr:spPr>
        <a:xfrm>
          <a:off x="20003" y="763907"/>
          <a:ext cx="5104779" cy="41798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24</xdr:row>
      <xdr:rowOff>157164</xdr:rowOff>
    </xdr:from>
    <xdr:to>
      <xdr:col>6</xdr:col>
      <xdr:colOff>403436</xdr:colOff>
      <xdr:row>27</xdr:row>
      <xdr:rowOff>123176</xdr:rowOff>
    </xdr:to>
    <xdr:sp macro="" textlink="">
      <xdr:nvSpPr>
        <xdr:cNvPr id="3" name="CuadroTexto 8">
          <a:extLst>
            <a:ext uri="{FF2B5EF4-FFF2-40B4-BE49-F238E27FC236}">
              <a16:creationId xmlns:a16="http://schemas.microsoft.com/office/drawing/2014/main" id="{56300CBD-BDC8-43E6-8BC0-19B017F395D5}"/>
            </a:ext>
          </a:extLst>
        </xdr:cNvPr>
        <xdr:cNvSpPr txBox="1"/>
      </xdr:nvSpPr>
      <xdr:spPr>
        <a:xfrm>
          <a:off x="0" y="4502469"/>
          <a:ext cx="8657801" cy="50893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80000"/>
            </a:lnSpc>
          </a:pPr>
          <a:r>
            <a:rPr lang="es-ES" sz="3600" spc="-150">
              <a:solidFill>
                <a:srgbClr val="0A0943"/>
              </a:solidFill>
              <a:latin typeface="Archivo" pitchFamily="2" charset="77"/>
              <a:cs typeface="Archivo" pitchFamily="2" charset="77"/>
            </a:rPr>
            <a:t>GRÁFICOS DEL TRÁFICO PORTUARIO</a:t>
          </a: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958873E6-B6D9-462A-96A3-735C0C5A1E03}"/>
            </a:ext>
          </a:extLst>
        </xdr:cNvPr>
        <xdr:cNvSpPr txBox="1"/>
      </xdr:nvSpPr>
      <xdr:spPr>
        <a:xfrm>
          <a:off x="0" y="8352949"/>
          <a:ext cx="5089540" cy="26040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698490</xdr:colOff>
      <xdr:row>3</xdr:row>
      <xdr:rowOff>137159</xdr:rowOff>
    </xdr:from>
    <xdr:to>
      <xdr:col>11</xdr:col>
      <xdr:colOff>0</xdr:colOff>
      <xdr:row>7</xdr:row>
      <xdr:rowOff>20384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442417D-73EC-43D5-A84A-22C6902BB98A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60475" y="676274"/>
          <a:ext cx="4345950" cy="60712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8E34D4BE-1FEE-45C3-8D78-24CB89977A4B}"/>
            </a:ext>
          </a:extLst>
        </xdr:cNvPr>
        <xdr:cNvCxnSpPr/>
      </xdr:nvCxnSpPr>
      <xdr:spPr>
        <a:xfrm flipH="1">
          <a:off x="8887429" y="0"/>
          <a:ext cx="2253" cy="89439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F1B505B6-761F-40B0-8360-99B93AED4655}"/>
            </a:ext>
          </a:extLst>
        </xdr:cNvPr>
        <xdr:cNvCxnSpPr/>
      </xdr:nvCxnSpPr>
      <xdr:spPr>
        <a:xfrm flipH="1" flipV="1">
          <a:off x="15717" y="1849278"/>
          <a:ext cx="13288803" cy="6192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7DF9C5BF-4578-4A69-BE94-8C6983313633}"/>
            </a:ext>
          </a:extLst>
        </xdr:cNvPr>
        <xdr:cNvCxnSpPr/>
      </xdr:nvCxnSpPr>
      <xdr:spPr>
        <a:xfrm flipH="1">
          <a:off x="0" y="8039100"/>
          <a:ext cx="13302615" cy="1571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119744</xdr:colOff>
      <xdr:row>0</xdr:row>
      <xdr:rowOff>10886</xdr:rowOff>
    </xdr:from>
    <xdr:to>
      <xdr:col>23</xdr:col>
      <xdr:colOff>769944</xdr:colOff>
      <xdr:row>3</xdr:row>
      <xdr:rowOff>66305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EF27C6A-6F3F-412B-BE45-171151E62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4999" y="12791"/>
          <a:ext cx="5637490" cy="75074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6680214-CD1B-4A79-B7F4-0809F9A531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5D56E025-E58B-4AFD-92F4-0338DB92CB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B26DEDC-2B86-4E9A-B72B-EDD631AE0E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E6E56CE-C363-48EF-8361-AA6AFF0E5A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7D89C39-4A5E-48DF-A367-B9F28476A4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BDFDE640-A9CA-4D9B-9008-05438A7C72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56332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B480D17-4ADC-406A-B754-1E61A3033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89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D053A91-B0EB-46B1-B250-00E170EEEE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1155048-FA5D-40C6-8B48-CE954D8DE9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12CF394-B0A9-459D-B359-6C84C53DEF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A440FB7-E5E4-4193-9F36-33F89C0AC9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FBC5960-02F2-4000-92C8-DDF662FADE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7D91128-58E0-448D-8B99-FAB1AA7D53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116758</xdr:colOff>
      <xdr:row>0</xdr:row>
      <xdr:rowOff>0</xdr:rowOff>
    </xdr:from>
    <xdr:to>
      <xdr:col>23</xdr:col>
      <xdr:colOff>758801</xdr:colOff>
      <xdr:row>3</xdr:row>
      <xdr:rowOff>56332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5258F8A-A44A-41A2-BC2D-D12235C1D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10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C018C4A-E78C-4FC5-8CC0-C30FD35F33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C809F2C7-8907-4A65-8229-9AB06EA90E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FD2B8E7-1A9F-430F-820D-73247DACFA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7620E06-6C82-4C3E-9CF9-70158E744C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B330DFF1-48C1-4678-A091-3E2B5F1397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61776B6-5EEA-4B69-B4C5-1B9826B3E1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411480</xdr:colOff>
      <xdr:row>6</xdr:row>
      <xdr:rowOff>106680</xdr:rowOff>
    </xdr:from>
    <xdr:to>
      <xdr:col>9</xdr:col>
      <xdr:colOff>205740</xdr:colOff>
      <xdr:row>31</xdr:row>
      <xdr:rowOff>55245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253D85A1-E851-4711-9BA3-4F220500341A}"/>
            </a:ext>
          </a:extLst>
        </xdr:cNvPr>
        <xdr:cNvSpPr>
          <a:spLocks noChangeAspect="1" noChangeArrowheads="1"/>
        </xdr:cNvSpPr>
      </xdr:nvSpPr>
      <xdr:spPr bwMode="auto">
        <a:xfrm>
          <a:off x="657225" y="1371600"/>
          <a:ext cx="5581650" cy="4716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DE6FDB1-13E7-4AA4-AA8F-9BF91DE93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89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273DE187-182C-45F4-9D21-CB2C15ACC5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05D6187-C371-42CC-98D0-52E240FA18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CF561CA-1A3F-4D38-8434-4F5AAA96DA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541D928-2EB1-436E-81F3-610D94D647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27F9AA2-5015-4623-9EEF-61750A5F87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AF452C49-5998-4F68-98D0-22BE85195B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114299</xdr:colOff>
      <xdr:row>0</xdr:row>
      <xdr:rowOff>0</xdr:rowOff>
    </xdr:from>
    <xdr:to>
      <xdr:col>13</xdr:col>
      <xdr:colOff>751259</xdr:colOff>
      <xdr:row>2</xdr:row>
      <xdr:rowOff>84268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753109</xdr:colOff>
      <xdr:row>33</xdr:row>
      <xdr:rowOff>146685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117812</xdr:colOff>
      <xdr:row>0</xdr:row>
      <xdr:rowOff>848</xdr:rowOff>
    </xdr:from>
    <xdr:to>
      <xdr:col>13</xdr:col>
      <xdr:colOff>755361</xdr:colOff>
      <xdr:row>2</xdr:row>
      <xdr:rowOff>82792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751204</xdr:colOff>
      <xdr:row>33</xdr:row>
      <xdr:rowOff>144780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113661</xdr:colOff>
      <xdr:row>0</xdr:row>
      <xdr:rowOff>1</xdr:rowOff>
    </xdr:from>
    <xdr:to>
      <xdr:col>13</xdr:col>
      <xdr:colOff>750621</xdr:colOff>
      <xdr:row>2</xdr:row>
      <xdr:rowOff>81864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749299</xdr:colOff>
      <xdr:row>33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140970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139065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F4B6A-B6CE-4E3E-BC95-040A0C5E066C}">
  <sheetPr codeName="Hoja1">
    <pageSetUpPr fitToPage="1"/>
  </sheetPr>
  <dimension ref="A1:K51"/>
  <sheetViews>
    <sheetView tabSelected="1" zoomScale="80" zoomScaleNormal="80" workbookViewId="0"/>
  </sheetViews>
  <sheetFormatPr baseColWidth="10" defaultColWidth="11.44140625" defaultRowHeight="14.4"/>
  <cols>
    <col min="1" max="1" width="32.88671875" customWidth="1"/>
    <col min="2" max="2" width="18.6640625" customWidth="1"/>
    <col min="3" max="3" width="22.5546875" customWidth="1"/>
    <col min="4" max="5" width="15.44140625" customWidth="1"/>
    <col min="6" max="6" width="15.5546875" customWidth="1"/>
    <col min="7" max="10" width="15.44140625" customWidth="1"/>
    <col min="11" max="11" width="11.88671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799999999999997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149"/>
      <c r="B48" s="150"/>
      <c r="C48" s="150"/>
      <c r="D48" s="25"/>
      <c r="E48" s="19"/>
      <c r="F48" s="19"/>
      <c r="G48" s="150"/>
      <c r="H48" s="150"/>
      <c r="I48" s="150"/>
      <c r="J48" s="150"/>
      <c r="K48" s="1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30A4C7-C770-473E-828A-7BBDCE185AB7}">
  <sheetPr codeName="Hoja1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29789</v>
      </c>
      <c r="C7" s="189">
        <v>14893</v>
      </c>
      <c r="D7" s="189">
        <v>29789</v>
      </c>
      <c r="E7" s="189">
        <v>14893</v>
      </c>
      <c r="F7" s="190">
        <v>-50.005035415757497</v>
      </c>
      <c r="G7" s="13"/>
    </row>
    <row r="8" spans="1:14" ht="15.6" customHeight="1">
      <c r="A8" s="188" t="s">
        <v>11</v>
      </c>
      <c r="B8" s="189">
        <v>86109</v>
      </c>
      <c r="C8" s="189">
        <v>110750</v>
      </c>
      <c r="D8" s="189">
        <v>86109</v>
      </c>
      <c r="E8" s="189">
        <v>110750</v>
      </c>
      <c r="F8" s="190">
        <v>28.616056393640601</v>
      </c>
      <c r="G8" s="6"/>
    </row>
    <row r="9" spans="1:14" ht="15.6" customHeight="1">
      <c r="A9" s="188" t="s">
        <v>8</v>
      </c>
      <c r="B9" s="189">
        <v>109347</v>
      </c>
      <c r="C9" s="189">
        <v>144518</v>
      </c>
      <c r="D9" s="189">
        <v>109347</v>
      </c>
      <c r="E9" s="189">
        <v>144518</v>
      </c>
      <c r="F9" s="190">
        <v>32.164576988851991</v>
      </c>
      <c r="G9" s="6"/>
    </row>
    <row r="10" spans="1:14" ht="15.6" customHeight="1">
      <c r="A10" s="188" t="s">
        <v>10</v>
      </c>
      <c r="B10" s="189">
        <v>84260</v>
      </c>
      <c r="C10" s="189">
        <v>102380</v>
      </c>
      <c r="D10" s="189">
        <v>84260</v>
      </c>
      <c r="E10" s="189">
        <v>102380</v>
      </c>
      <c r="F10" s="190">
        <v>21.504865891288869</v>
      </c>
    </row>
    <row r="11" spans="1:14" ht="15.6" customHeight="1">
      <c r="A11" s="188" t="s">
        <v>9</v>
      </c>
      <c r="B11" s="189">
        <v>5498052</v>
      </c>
      <c r="C11" s="189">
        <v>5422463</v>
      </c>
      <c r="D11" s="189">
        <v>5498052</v>
      </c>
      <c r="E11" s="189">
        <v>5422463</v>
      </c>
      <c r="F11" s="190">
        <v>-1.374832395182878</v>
      </c>
    </row>
    <row r="12" spans="1:14" ht="15.6" customHeight="1">
      <c r="A12" s="188" t="s">
        <v>6</v>
      </c>
      <c r="B12" s="189">
        <v>173228</v>
      </c>
      <c r="C12" s="189">
        <v>203354</v>
      </c>
      <c r="D12" s="189">
        <v>173228</v>
      </c>
      <c r="E12" s="189">
        <v>203354</v>
      </c>
      <c r="F12" s="190">
        <v>17.3909529637241</v>
      </c>
    </row>
    <row r="13" spans="1:14" ht="15.6" customHeight="1">
      <c r="A13" s="188" t="s">
        <v>175</v>
      </c>
      <c r="B13" s="189">
        <v>982353</v>
      </c>
      <c r="C13" s="189">
        <v>1063990</v>
      </c>
      <c r="D13" s="189">
        <v>982353</v>
      </c>
      <c r="E13" s="189">
        <v>1063990</v>
      </c>
      <c r="F13" s="190">
        <v>8.3103527957872529</v>
      </c>
    </row>
    <row r="14" spans="1:14" ht="15.6" customHeight="1">
      <c r="A14" s="188" t="s">
        <v>148</v>
      </c>
      <c r="B14" s="189">
        <v>3845355</v>
      </c>
      <c r="C14" s="189">
        <v>3667507</v>
      </c>
      <c r="D14" s="189">
        <v>3845355</v>
      </c>
      <c r="E14" s="189">
        <v>3667507</v>
      </c>
      <c r="F14" s="190">
        <v>-4.625008614289186</v>
      </c>
    </row>
    <row r="15" spans="1:14" ht="15.6" customHeight="1">
      <c r="A15" s="188" t="s">
        <v>145</v>
      </c>
      <c r="B15" s="189">
        <v>569663</v>
      </c>
      <c r="C15" s="189">
        <v>585625</v>
      </c>
      <c r="D15" s="189">
        <v>569663</v>
      </c>
      <c r="E15" s="189">
        <v>585625</v>
      </c>
      <c r="F15" s="190">
        <v>2.802007502681406</v>
      </c>
    </row>
    <row r="16" spans="1:14" ht="15.6" customHeight="1">
      <c r="A16" s="188" t="s">
        <v>144</v>
      </c>
      <c r="B16" s="189">
        <v>57013</v>
      </c>
      <c r="C16" s="189">
        <v>81779</v>
      </c>
      <c r="D16" s="189">
        <v>57013</v>
      </c>
      <c r="E16" s="189">
        <v>81779</v>
      </c>
      <c r="F16" s="190">
        <v>43.43921561749076</v>
      </c>
      <c r="G16" s="1"/>
    </row>
    <row r="17" spans="1:7" ht="15.6" customHeight="1">
      <c r="A17" s="188" t="s">
        <v>150</v>
      </c>
      <c r="B17" s="189">
        <v>67083</v>
      </c>
      <c r="C17" s="189">
        <v>86144</v>
      </c>
      <c r="D17" s="189">
        <v>67083</v>
      </c>
      <c r="E17" s="189">
        <v>86144</v>
      </c>
      <c r="F17" s="190">
        <v>28.41405423132537</v>
      </c>
      <c r="G17" s="2"/>
    </row>
    <row r="18" spans="1:7" ht="15.6" customHeight="1">
      <c r="A18" s="188" t="s">
        <v>147</v>
      </c>
      <c r="B18" s="189">
        <v>47621</v>
      </c>
      <c r="C18" s="189">
        <v>51238</v>
      </c>
      <c r="D18" s="189">
        <v>47621</v>
      </c>
      <c r="E18" s="189">
        <v>51238</v>
      </c>
      <c r="F18" s="190">
        <v>7.5953885890678512</v>
      </c>
    </row>
    <row r="19" spans="1:7" ht="15.6" customHeight="1">
      <c r="A19" s="188" t="s">
        <v>143</v>
      </c>
      <c r="B19" s="189">
        <v>57009</v>
      </c>
      <c r="C19" s="189">
        <v>51237</v>
      </c>
      <c r="D19" s="189">
        <v>57009</v>
      </c>
      <c r="E19" s="189">
        <v>51237</v>
      </c>
      <c r="F19" s="190">
        <v>-10.124717149923701</v>
      </c>
    </row>
    <row r="20" spans="1:7" ht="15.6" customHeight="1">
      <c r="A20" s="188" t="s">
        <v>142</v>
      </c>
      <c r="B20" s="189">
        <v>138910</v>
      </c>
      <c r="C20" s="189">
        <v>110457</v>
      </c>
      <c r="D20" s="189">
        <v>138910</v>
      </c>
      <c r="E20" s="189">
        <v>110457</v>
      </c>
      <c r="F20" s="190">
        <v>-20.483046576920302</v>
      </c>
    </row>
    <row r="21" spans="1:7" ht="15.6" customHeight="1">
      <c r="A21" s="188" t="s">
        <v>149</v>
      </c>
      <c r="B21" s="189">
        <v>123568</v>
      </c>
      <c r="C21" s="189">
        <v>121533</v>
      </c>
      <c r="D21" s="189">
        <v>123568</v>
      </c>
      <c r="E21" s="189">
        <v>121533</v>
      </c>
      <c r="F21" s="190">
        <v>-1.646866502654404</v>
      </c>
    </row>
    <row r="22" spans="1:7" ht="15.6" customHeight="1">
      <c r="A22" s="188" t="s">
        <v>146</v>
      </c>
      <c r="B22" s="189">
        <v>1649984</v>
      </c>
      <c r="C22" s="189">
        <v>1943771</v>
      </c>
      <c r="D22" s="189">
        <v>1649984</v>
      </c>
      <c r="E22" s="189">
        <v>1943771</v>
      </c>
      <c r="F22" s="190">
        <v>17.80544538613708</v>
      </c>
    </row>
    <row r="23" spans="1:7" ht="15.6" customHeight="1">
      <c r="A23" s="188" t="s">
        <v>165</v>
      </c>
      <c r="B23" s="189">
        <v>79113</v>
      </c>
      <c r="C23" s="189">
        <v>290931</v>
      </c>
      <c r="D23" s="189">
        <v>79113</v>
      </c>
      <c r="E23" s="189">
        <v>290931</v>
      </c>
      <c r="F23" s="190">
        <v>267.74107921580531</v>
      </c>
    </row>
    <row r="24" spans="1:7" ht="15.6" customHeight="1">
      <c r="A24" s="188" t="s">
        <v>141</v>
      </c>
      <c r="B24" s="189">
        <v>84154</v>
      </c>
      <c r="C24" s="189">
        <v>86281</v>
      </c>
      <c r="D24" s="189">
        <v>84154</v>
      </c>
      <c r="E24" s="189">
        <v>86281</v>
      </c>
      <c r="F24" s="190">
        <v>2.527509090476983</v>
      </c>
    </row>
    <row r="25" spans="1:7" ht="15.6" customHeight="1">
      <c r="A25" s="188" t="s">
        <v>140</v>
      </c>
      <c r="B25" s="189">
        <v>36026</v>
      </c>
      <c r="C25" s="189">
        <v>39701</v>
      </c>
      <c r="D25" s="189">
        <v>36026</v>
      </c>
      <c r="E25" s="189">
        <v>39701</v>
      </c>
      <c r="F25" s="190">
        <v>10.200965969022381</v>
      </c>
    </row>
    <row r="26" spans="1:7" ht="15.6" customHeight="1">
      <c r="A26" s="188" t="s">
        <v>152</v>
      </c>
      <c r="B26" s="189">
        <v>50673</v>
      </c>
      <c r="C26" s="189">
        <v>66019</v>
      </c>
      <c r="D26" s="189">
        <v>50673</v>
      </c>
      <c r="E26" s="189">
        <v>66019</v>
      </c>
      <c r="F26" s="190">
        <v>30.28437234819333</v>
      </c>
    </row>
    <row r="27" spans="1:7" ht="15.6" customHeight="1">
      <c r="A27" s="188" t="s">
        <v>173</v>
      </c>
      <c r="B27" s="189">
        <v>176130</v>
      </c>
      <c r="C27" s="189">
        <v>115177</v>
      </c>
      <c r="D27" s="189">
        <v>176130</v>
      </c>
      <c r="E27" s="189">
        <v>115177</v>
      </c>
      <c r="F27" s="190">
        <v>-34.606824504627269</v>
      </c>
    </row>
    <row r="28" spans="1:7" ht="15.6" customHeight="1">
      <c r="A28" s="188" t="s">
        <v>177</v>
      </c>
      <c r="B28" s="189">
        <v>737528</v>
      </c>
      <c r="C28" s="189">
        <v>819554</v>
      </c>
      <c r="D28" s="189">
        <v>737528</v>
      </c>
      <c r="E28" s="189">
        <v>819554</v>
      </c>
      <c r="F28" s="190">
        <v>11.121747242138611</v>
      </c>
    </row>
    <row r="29" spans="1:7" ht="15.6" customHeight="1">
      <c r="A29" s="188" t="s">
        <v>178</v>
      </c>
      <c r="B29" s="189">
        <v>270012</v>
      </c>
      <c r="C29" s="189">
        <v>224864</v>
      </c>
      <c r="D29" s="189">
        <v>270012</v>
      </c>
      <c r="E29" s="189">
        <v>224864</v>
      </c>
      <c r="F29" s="190">
        <v>-16.720738337555371</v>
      </c>
    </row>
    <row r="30" spans="1:7" ht="15.6" customHeight="1">
      <c r="A30" s="188" t="s">
        <v>179</v>
      </c>
      <c r="B30" s="189">
        <v>132652</v>
      </c>
      <c r="C30" s="189">
        <v>134570</v>
      </c>
      <c r="D30" s="189">
        <v>132652</v>
      </c>
      <c r="E30" s="189">
        <v>134570</v>
      </c>
      <c r="F30" s="190">
        <v>1.4458884901848419</v>
      </c>
    </row>
    <row r="31" spans="1:7" ht="15.6" customHeight="1">
      <c r="A31" s="188" t="s">
        <v>180</v>
      </c>
      <c r="B31" s="189">
        <v>145092</v>
      </c>
      <c r="C31" s="189">
        <v>152790</v>
      </c>
      <c r="D31" s="189">
        <v>145092</v>
      </c>
      <c r="E31" s="189">
        <v>152790</v>
      </c>
      <c r="F31" s="190">
        <v>5.3055992060210144</v>
      </c>
    </row>
    <row r="32" spans="1:7" ht="15.6" customHeight="1">
      <c r="A32" s="188" t="s">
        <v>181</v>
      </c>
      <c r="B32" s="189">
        <v>5578315</v>
      </c>
      <c r="C32" s="189">
        <v>5542390</v>
      </c>
      <c r="D32" s="189">
        <v>5578315</v>
      </c>
      <c r="E32" s="189">
        <v>5542390</v>
      </c>
      <c r="F32" s="190">
        <v>-0.64401167736134823</v>
      </c>
    </row>
    <row r="33" spans="1:6" ht="15.6" customHeight="1">
      <c r="A33" s="188" t="s">
        <v>182</v>
      </c>
      <c r="B33" s="189">
        <v>327827</v>
      </c>
      <c r="C33" s="189">
        <v>302688</v>
      </c>
      <c r="D33" s="189">
        <v>327827</v>
      </c>
      <c r="E33" s="189">
        <v>302688</v>
      </c>
      <c r="F33" s="190">
        <v>-7.6683738679242461</v>
      </c>
    </row>
    <row r="34" spans="1:6" ht="15.6" customHeight="1">
      <c r="A34" s="188" t="s">
        <v>183</v>
      </c>
      <c r="B34" s="189">
        <v>66422</v>
      </c>
      <c r="C34" s="189">
        <v>63307</v>
      </c>
      <c r="D34" s="189">
        <v>66422</v>
      </c>
      <c r="E34" s="189">
        <v>63307</v>
      </c>
      <c r="F34" s="190">
        <v>-4.6897112402517251</v>
      </c>
    </row>
    <row r="35" spans="1:6" ht="15.6" customHeight="1">
      <c r="A35" s="156" t="s">
        <v>153</v>
      </c>
      <c r="B35" s="76">
        <f>SUM(B7:B34)</f>
        <v>21203288</v>
      </c>
      <c r="C35" s="77">
        <f>SUM(C7:C34)</f>
        <v>21599911</v>
      </c>
      <c r="D35" s="76">
        <f>SUM(D7:D34)</f>
        <v>21203288</v>
      </c>
      <c r="E35" s="78">
        <f>SUM(E7:E34)</f>
        <v>21599911</v>
      </c>
      <c r="F35" s="177">
        <f>E35*100/D35-100</f>
        <v>1.8705730922487049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60" priority="2">
      <formula>MOD(ROW(),2)=0</formula>
    </cfRule>
  </conditionalFormatting>
  <conditionalFormatting sqref="F7:F35">
    <cfRule type="expression" dxfId="5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6BA207-5EB0-48BF-B510-3A401DAF67C3}">
  <sheetPr codeName="Hoja1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13</v>
      </c>
      <c r="D7" s="189">
        <v>0</v>
      </c>
      <c r="E7" s="189">
        <v>13</v>
      </c>
      <c r="F7" s="190" t="s">
        <v>151</v>
      </c>
      <c r="G7" s="13"/>
    </row>
    <row r="8" spans="1:14" ht="15.6" customHeight="1">
      <c r="A8" s="188" t="s">
        <v>11</v>
      </c>
      <c r="B8" s="189">
        <v>77241</v>
      </c>
      <c r="C8" s="189">
        <v>104065</v>
      </c>
      <c r="D8" s="189">
        <v>77241</v>
      </c>
      <c r="E8" s="189">
        <v>104065</v>
      </c>
      <c r="F8" s="190">
        <v>34.727670537667819</v>
      </c>
      <c r="G8" s="6"/>
    </row>
    <row r="9" spans="1:14" ht="15.6" customHeight="1">
      <c r="A9" s="188" t="s">
        <v>8</v>
      </c>
      <c r="B9" s="189">
        <v>15607</v>
      </c>
      <c r="C9" s="189">
        <v>26995</v>
      </c>
      <c r="D9" s="189">
        <v>15607</v>
      </c>
      <c r="E9" s="189">
        <v>26995</v>
      </c>
      <c r="F9" s="190">
        <v>72.967258281540325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4435915</v>
      </c>
      <c r="C11" s="189">
        <v>4291978</v>
      </c>
      <c r="D11" s="189">
        <v>4435915</v>
      </c>
      <c r="E11" s="189">
        <v>4291978</v>
      </c>
      <c r="F11" s="190">
        <v>-3.2448096954067021</v>
      </c>
    </row>
    <row r="12" spans="1:14" ht="15.6" customHeight="1">
      <c r="A12" s="188" t="s">
        <v>6</v>
      </c>
      <c r="B12" s="189">
        <v>119950</v>
      </c>
      <c r="C12" s="189">
        <v>129120</v>
      </c>
      <c r="D12" s="189">
        <v>119950</v>
      </c>
      <c r="E12" s="189">
        <v>129120</v>
      </c>
      <c r="F12" s="190">
        <v>7.6448520216757032</v>
      </c>
    </row>
    <row r="13" spans="1:14" ht="15.6" customHeight="1">
      <c r="A13" s="188" t="s">
        <v>175</v>
      </c>
      <c r="B13" s="189">
        <v>21042</v>
      </c>
      <c r="C13" s="189">
        <v>21484</v>
      </c>
      <c r="D13" s="189">
        <v>21042</v>
      </c>
      <c r="E13" s="189">
        <v>21484</v>
      </c>
      <c r="F13" s="190">
        <v>2.1005607831955189</v>
      </c>
    </row>
    <row r="14" spans="1:14" ht="15.6" customHeight="1">
      <c r="A14" s="188" t="s">
        <v>148</v>
      </c>
      <c r="B14" s="189">
        <v>3012188</v>
      </c>
      <c r="C14" s="189">
        <v>2859781</v>
      </c>
      <c r="D14" s="189">
        <v>3012188</v>
      </c>
      <c r="E14" s="189">
        <v>2859781</v>
      </c>
      <c r="F14" s="190">
        <v>-5.0596775500068389</v>
      </c>
    </row>
    <row r="15" spans="1:14" ht="15.6" customHeight="1">
      <c r="A15" s="188" t="s">
        <v>145</v>
      </c>
      <c r="B15" s="189">
        <v>400283</v>
      </c>
      <c r="C15" s="189">
        <v>330707</v>
      </c>
      <c r="D15" s="189">
        <v>400283</v>
      </c>
      <c r="E15" s="189">
        <v>330707</v>
      </c>
      <c r="F15" s="190">
        <v>-17.381702445519789</v>
      </c>
    </row>
    <row r="16" spans="1:14" ht="15.6" customHeight="1">
      <c r="A16" s="188" t="s">
        <v>144</v>
      </c>
      <c r="B16" s="189">
        <v>39062</v>
      </c>
      <c r="C16" s="189">
        <v>56593</v>
      </c>
      <c r="D16" s="189">
        <v>39062</v>
      </c>
      <c r="E16" s="189">
        <v>56593</v>
      </c>
      <c r="F16" s="190">
        <v>44.879934463161128</v>
      </c>
      <c r="G16" s="1"/>
    </row>
    <row r="17" spans="1:7" ht="15.6" customHeight="1">
      <c r="A17" s="188" t="s">
        <v>150</v>
      </c>
      <c r="B17" s="189">
        <v>65781</v>
      </c>
      <c r="C17" s="189">
        <v>85803</v>
      </c>
      <c r="D17" s="189">
        <v>65781</v>
      </c>
      <c r="E17" s="189">
        <v>85803</v>
      </c>
      <c r="F17" s="190">
        <v>30.437360332010769</v>
      </c>
      <c r="G17" s="2"/>
    </row>
    <row r="18" spans="1:7" ht="15.6" customHeight="1">
      <c r="A18" s="188" t="s">
        <v>147</v>
      </c>
      <c r="B18" s="189">
        <v>6528</v>
      </c>
      <c r="C18" s="189">
        <v>5754</v>
      </c>
      <c r="D18" s="189">
        <v>6528</v>
      </c>
      <c r="E18" s="189">
        <v>5754</v>
      </c>
      <c r="F18" s="190">
        <v>-11.85661764705883</v>
      </c>
    </row>
    <row r="19" spans="1:7" ht="15.6" customHeight="1">
      <c r="A19" s="188" t="s">
        <v>143</v>
      </c>
      <c r="B19" s="189">
        <v>10419</v>
      </c>
      <c r="C19" s="189">
        <v>9255</v>
      </c>
      <c r="D19" s="189">
        <v>10419</v>
      </c>
      <c r="E19" s="189">
        <v>9255</v>
      </c>
      <c r="F19" s="190">
        <v>-11.171897494961129</v>
      </c>
    </row>
    <row r="20" spans="1:7" ht="15.6" customHeight="1">
      <c r="A20" s="188" t="s">
        <v>142</v>
      </c>
      <c r="B20" s="189">
        <v>67932</v>
      </c>
      <c r="C20" s="189">
        <v>78164</v>
      </c>
      <c r="D20" s="189">
        <v>67932</v>
      </c>
      <c r="E20" s="189">
        <v>78164</v>
      </c>
      <c r="F20" s="190">
        <v>15.062120944473889</v>
      </c>
    </row>
    <row r="21" spans="1:7" ht="15.6" customHeight="1">
      <c r="A21" s="188" t="s">
        <v>149</v>
      </c>
      <c r="B21" s="189">
        <v>56393</v>
      </c>
      <c r="C21" s="189">
        <v>61816</v>
      </c>
      <c r="D21" s="189">
        <v>56393</v>
      </c>
      <c r="E21" s="189">
        <v>61816</v>
      </c>
      <c r="F21" s="190">
        <v>9.616441756955652</v>
      </c>
    </row>
    <row r="22" spans="1:7" ht="15.6" customHeight="1">
      <c r="A22" s="188" t="s">
        <v>146</v>
      </c>
      <c r="B22" s="189">
        <v>1238795</v>
      </c>
      <c r="C22" s="189">
        <v>1473811</v>
      </c>
      <c r="D22" s="189">
        <v>1238795</v>
      </c>
      <c r="E22" s="189">
        <v>1473811</v>
      </c>
      <c r="F22" s="190">
        <v>18.971339083544891</v>
      </c>
    </row>
    <row r="23" spans="1:7" ht="15.6" customHeight="1">
      <c r="A23" s="188" t="s">
        <v>165</v>
      </c>
      <c r="B23" s="189">
        <v>17516</v>
      </c>
      <c r="C23" s="189">
        <v>256294</v>
      </c>
      <c r="D23" s="189">
        <v>17516</v>
      </c>
      <c r="E23" s="189">
        <v>256294</v>
      </c>
      <c r="F23" s="190">
        <v>1363.199360584608</v>
      </c>
    </row>
    <row r="24" spans="1:7" ht="15.6" customHeight="1">
      <c r="A24" s="188" t="s">
        <v>141</v>
      </c>
      <c r="B24" s="189">
        <v>33137</v>
      </c>
      <c r="C24" s="189">
        <v>35013</v>
      </c>
      <c r="D24" s="189">
        <v>33137</v>
      </c>
      <c r="E24" s="189">
        <v>35013</v>
      </c>
      <c r="F24" s="190">
        <v>5.6613453239581162</v>
      </c>
    </row>
    <row r="25" spans="1:7" ht="15.6" customHeight="1">
      <c r="A25" s="188" t="s">
        <v>140</v>
      </c>
      <c r="B25" s="189">
        <v>3494</v>
      </c>
      <c r="C25" s="189">
        <v>3406</v>
      </c>
      <c r="D25" s="189">
        <v>3494</v>
      </c>
      <c r="E25" s="189">
        <v>3406</v>
      </c>
      <c r="F25" s="190">
        <v>-2.5186033199771032</v>
      </c>
    </row>
    <row r="26" spans="1:7" ht="15.6" customHeight="1">
      <c r="A26" s="188" t="s">
        <v>152</v>
      </c>
      <c r="B26" s="189">
        <v>200</v>
      </c>
      <c r="C26" s="189">
        <v>27</v>
      </c>
      <c r="D26" s="189">
        <v>200</v>
      </c>
      <c r="E26" s="189">
        <v>27</v>
      </c>
      <c r="F26" s="190">
        <v>-86.5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312890</v>
      </c>
      <c r="C28" s="189">
        <v>351169</v>
      </c>
      <c r="D28" s="189">
        <v>312890</v>
      </c>
      <c r="E28" s="189">
        <v>351169</v>
      </c>
      <c r="F28" s="190">
        <v>12.234011953082559</v>
      </c>
    </row>
    <row r="29" spans="1:7" ht="15.6" customHeight="1">
      <c r="A29" s="188" t="s">
        <v>178</v>
      </c>
      <c r="B29" s="189">
        <v>82896</v>
      </c>
      <c r="C29" s="189">
        <v>105628</v>
      </c>
      <c r="D29" s="189">
        <v>82896</v>
      </c>
      <c r="E29" s="189">
        <v>105628</v>
      </c>
      <c r="F29" s="190">
        <v>27.42231229492376</v>
      </c>
    </row>
    <row r="30" spans="1:7" ht="15.6" customHeight="1">
      <c r="A30" s="188" t="s">
        <v>179</v>
      </c>
      <c r="B30" s="189">
        <v>88530</v>
      </c>
      <c r="C30" s="189">
        <v>92364</v>
      </c>
      <c r="D30" s="189">
        <v>88530</v>
      </c>
      <c r="E30" s="189">
        <v>92364</v>
      </c>
      <c r="F30" s="190">
        <v>4.3307353439512042</v>
      </c>
    </row>
    <row r="31" spans="1:7" ht="15.6" customHeight="1">
      <c r="A31" s="188" t="s">
        <v>180</v>
      </c>
      <c r="B31" s="189">
        <v>10248</v>
      </c>
      <c r="C31" s="189">
        <v>7231</v>
      </c>
      <c r="D31" s="189">
        <v>10248</v>
      </c>
      <c r="E31" s="189">
        <v>7231</v>
      </c>
      <c r="F31" s="190">
        <v>-29.43989071038251</v>
      </c>
    </row>
    <row r="32" spans="1:7" ht="15.6" customHeight="1">
      <c r="A32" s="188" t="s">
        <v>181</v>
      </c>
      <c r="B32" s="189">
        <v>4365362</v>
      </c>
      <c r="C32" s="189">
        <v>4376206</v>
      </c>
      <c r="D32" s="189">
        <v>4365362</v>
      </c>
      <c r="E32" s="189">
        <v>4376206</v>
      </c>
      <c r="F32" s="190">
        <v>0.24841009749019349</v>
      </c>
    </row>
    <row r="33" spans="1:6" ht="15.6" customHeight="1">
      <c r="A33" s="188" t="s">
        <v>182</v>
      </c>
      <c r="B33" s="189">
        <v>176959</v>
      </c>
      <c r="C33" s="189">
        <v>196751</v>
      </c>
      <c r="D33" s="189">
        <v>176959</v>
      </c>
      <c r="E33" s="189">
        <v>196751</v>
      </c>
      <c r="F33" s="190">
        <v>11.184511666544219</v>
      </c>
    </row>
    <row r="34" spans="1:6" ht="15.6" customHeight="1">
      <c r="A34" s="188" t="s">
        <v>183</v>
      </c>
      <c r="B34" s="189">
        <v>22618</v>
      </c>
      <c r="C34" s="189">
        <v>21242</v>
      </c>
      <c r="D34" s="189">
        <v>22618</v>
      </c>
      <c r="E34" s="189">
        <v>21242</v>
      </c>
      <c r="F34" s="190">
        <v>-6.0836501901140707</v>
      </c>
    </row>
    <row r="35" spans="1:6" ht="15.6" customHeight="1">
      <c r="A35" s="156" t="s">
        <v>153</v>
      </c>
      <c r="B35" s="76">
        <f>SUM(B7:B34)</f>
        <v>14680986</v>
      </c>
      <c r="C35" s="77">
        <f>SUM(C7:C34)</f>
        <v>14980670</v>
      </c>
      <c r="D35" s="178">
        <f>SUM(D7:D34)</f>
        <v>14680986</v>
      </c>
      <c r="E35" s="78">
        <f>SUM(E7:E34)</f>
        <v>14980670</v>
      </c>
      <c r="F35" s="140">
        <f>E35*100/D35-100</f>
        <v>2.0413070348272271</v>
      </c>
    </row>
    <row r="36" spans="1:6" ht="15.6" customHeight="1">
      <c r="A36" s="73" t="s">
        <v>52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8" priority="2">
      <formula>MOD(ROW(),2)=0</formula>
    </cfRule>
  </conditionalFormatting>
  <conditionalFormatting sqref="F7:F35">
    <cfRule type="expression" dxfId="5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B3853B-0798-4605-9B0C-B019DAC2F6BC}">
  <sheetPr codeName="Hoja12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1148.912</v>
      </c>
      <c r="C7" s="189">
        <v>851.89400000000001</v>
      </c>
      <c r="D7" s="189">
        <v>1148.912</v>
      </c>
      <c r="E7" s="189">
        <v>851.89400000000001</v>
      </c>
      <c r="F7" s="190">
        <v>-25.85211051847314</v>
      </c>
      <c r="G7" s="37"/>
    </row>
    <row r="8" spans="1:14" ht="15.6" customHeight="1">
      <c r="A8" s="188" t="s">
        <v>11</v>
      </c>
      <c r="B8" s="189">
        <v>55.488999999999997</v>
      </c>
      <c r="C8" s="189">
        <v>0</v>
      </c>
      <c r="D8" s="189">
        <v>55.488999999999997</v>
      </c>
      <c r="E8" s="189">
        <v>0</v>
      </c>
      <c r="F8" s="190">
        <v>-100</v>
      </c>
      <c r="G8" s="6"/>
    </row>
    <row r="9" spans="1:14" ht="15.6" customHeight="1">
      <c r="A9" s="188" t="s">
        <v>8</v>
      </c>
      <c r="B9" s="189">
        <v>228.505</v>
      </c>
      <c r="C9" s="189">
        <v>194.137</v>
      </c>
      <c r="D9" s="189">
        <v>228.505</v>
      </c>
      <c r="E9" s="189">
        <v>194.137</v>
      </c>
      <c r="F9" s="190">
        <v>-15.04037110785322</v>
      </c>
      <c r="G9" s="6"/>
    </row>
    <row r="10" spans="1:14" ht="15.6" customHeight="1">
      <c r="A10" s="188" t="s">
        <v>10</v>
      </c>
      <c r="B10" s="189">
        <v>446.14600000000002</v>
      </c>
      <c r="C10" s="189">
        <v>396.87799999999999</v>
      </c>
      <c r="D10" s="189">
        <v>446.14600000000002</v>
      </c>
      <c r="E10" s="189">
        <v>396.87799999999999</v>
      </c>
      <c r="F10" s="190">
        <v>-11.04302179107289</v>
      </c>
    </row>
    <row r="11" spans="1:14" ht="15.6" customHeight="1">
      <c r="A11" s="188" t="s">
        <v>9</v>
      </c>
      <c r="B11" s="189">
        <v>87.536999999999992</v>
      </c>
      <c r="C11" s="189">
        <v>104.04900000000001</v>
      </c>
      <c r="D11" s="189">
        <v>87.536999999999992</v>
      </c>
      <c r="E11" s="189">
        <v>104.04900000000001</v>
      </c>
      <c r="F11" s="190">
        <v>18.862880838959551</v>
      </c>
    </row>
    <row r="12" spans="1:14" ht="15.6" customHeight="1">
      <c r="A12" s="188" t="s">
        <v>6</v>
      </c>
      <c r="B12" s="189">
        <v>716.62900000000002</v>
      </c>
      <c r="C12" s="189">
        <v>719.41600000000005</v>
      </c>
      <c r="D12" s="189">
        <v>716.62900000000002</v>
      </c>
      <c r="E12" s="189">
        <v>719.41600000000005</v>
      </c>
      <c r="F12" s="190">
        <v>0.38890416100939262</v>
      </c>
    </row>
    <row r="13" spans="1:14" ht="15.6" customHeight="1">
      <c r="A13" s="188" t="s">
        <v>175</v>
      </c>
      <c r="B13" s="189">
        <v>79.736999999999995</v>
      </c>
      <c r="C13" s="189">
        <v>78.033000000000001</v>
      </c>
      <c r="D13" s="189">
        <v>79.736999999999995</v>
      </c>
      <c r="E13" s="189">
        <v>78.033000000000001</v>
      </c>
      <c r="F13" s="190">
        <v>-2.137025471236683</v>
      </c>
    </row>
    <row r="14" spans="1:14" ht="15.6" customHeight="1">
      <c r="A14" s="188" t="s">
        <v>148</v>
      </c>
      <c r="B14" s="189">
        <v>150.208</v>
      </c>
      <c r="C14" s="189">
        <v>146.44800000000001</v>
      </c>
      <c r="D14" s="189">
        <v>150.208</v>
      </c>
      <c r="E14" s="189">
        <v>146.44800000000001</v>
      </c>
      <c r="F14" s="190">
        <v>-2.503195568811222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25.364000000000001</v>
      </c>
      <c r="C16" s="189">
        <v>6.6509999999999998</v>
      </c>
      <c r="D16" s="189">
        <v>25.364000000000001</v>
      </c>
      <c r="E16" s="189">
        <v>6.6509999999999998</v>
      </c>
      <c r="F16" s="190">
        <v>-73.777795300425794</v>
      </c>
      <c r="G16" s="1"/>
    </row>
    <row r="17" spans="1:7" ht="15.6" customHeight="1">
      <c r="A17" s="188" t="s">
        <v>150</v>
      </c>
      <c r="B17" s="189">
        <v>270.33800000000002</v>
      </c>
      <c r="C17" s="189">
        <v>93.83</v>
      </c>
      <c r="D17" s="189">
        <v>270.33800000000002</v>
      </c>
      <c r="E17" s="189">
        <v>93.83</v>
      </c>
      <c r="F17" s="190">
        <v>-65.291597925559856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10.84</v>
      </c>
      <c r="C19" s="189">
        <v>15.250999999999999</v>
      </c>
      <c r="D19" s="189">
        <v>10.84</v>
      </c>
      <c r="E19" s="189">
        <v>15.250999999999999</v>
      </c>
      <c r="F19" s="190">
        <v>40.691881918819178</v>
      </c>
    </row>
    <row r="20" spans="1:7" ht="15.6" customHeight="1">
      <c r="A20" s="188" t="s">
        <v>142</v>
      </c>
      <c r="B20" s="189">
        <v>162.57499999999999</v>
      </c>
      <c r="C20" s="189">
        <v>110.68300000000001</v>
      </c>
      <c r="D20" s="189">
        <v>162.57499999999999</v>
      </c>
      <c r="E20" s="189">
        <v>110.68300000000001</v>
      </c>
      <c r="F20" s="190">
        <v>-31.91880670459788</v>
      </c>
    </row>
    <row r="21" spans="1:7" ht="15.6" customHeight="1">
      <c r="A21" s="188" t="s">
        <v>149</v>
      </c>
      <c r="B21" s="189">
        <v>10.281000000000001</v>
      </c>
      <c r="C21" s="189">
        <v>10.878</v>
      </c>
      <c r="D21" s="189">
        <v>10.281000000000001</v>
      </c>
      <c r="E21" s="189">
        <v>10.878</v>
      </c>
      <c r="F21" s="190">
        <v>5.8068281295593778</v>
      </c>
    </row>
    <row r="22" spans="1:7" ht="15.6" customHeight="1">
      <c r="A22" s="188" t="s">
        <v>146</v>
      </c>
      <c r="B22" s="189">
        <v>9.8590000000000018</v>
      </c>
      <c r="C22" s="189">
        <v>19.59</v>
      </c>
      <c r="D22" s="189">
        <v>9.8590000000000018</v>
      </c>
      <c r="E22" s="189">
        <v>19.59</v>
      </c>
      <c r="F22" s="190">
        <v>98.701693883760981</v>
      </c>
    </row>
    <row r="23" spans="1:7" ht="15.6" customHeight="1">
      <c r="A23" s="188" t="s">
        <v>165</v>
      </c>
      <c r="B23" s="189">
        <v>58.463000000000001</v>
      </c>
      <c r="C23" s="189">
        <v>0.58900000000000008</v>
      </c>
      <c r="D23" s="189">
        <v>58.463000000000001</v>
      </c>
      <c r="E23" s="189">
        <v>0.58900000000000008</v>
      </c>
      <c r="F23" s="190">
        <v>-98.992525186870324</v>
      </c>
    </row>
    <row r="24" spans="1:7" ht="15.6" customHeight="1">
      <c r="A24" s="188" t="s">
        <v>141</v>
      </c>
      <c r="B24" s="189">
        <v>208.46299999999999</v>
      </c>
      <c r="C24" s="189">
        <v>162.154</v>
      </c>
      <c r="D24" s="189">
        <v>208.46299999999999</v>
      </c>
      <c r="E24" s="189">
        <v>162.154</v>
      </c>
      <c r="F24" s="190">
        <v>-22.214493699121661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105.63200000000001</v>
      </c>
      <c r="C26" s="189">
        <v>76.375</v>
      </c>
      <c r="D26" s="189">
        <v>105.63200000000001</v>
      </c>
      <c r="E26" s="189">
        <v>76.375</v>
      </c>
      <c r="F26" s="190">
        <v>-27.69709936382915</v>
      </c>
    </row>
    <row r="27" spans="1:7" ht="15.6" customHeight="1">
      <c r="A27" s="188" t="s">
        <v>173</v>
      </c>
      <c r="B27" s="189">
        <v>1098.25</v>
      </c>
      <c r="C27" s="189">
        <v>1200.973</v>
      </c>
      <c r="D27" s="189">
        <v>1098.25</v>
      </c>
      <c r="E27" s="189">
        <v>1200.973</v>
      </c>
      <c r="F27" s="190">
        <v>9.3533348508991452</v>
      </c>
    </row>
    <row r="28" spans="1:7" ht="15.6" customHeight="1">
      <c r="A28" s="188" t="s">
        <v>177</v>
      </c>
      <c r="B28" s="189">
        <v>233.32000000000011</v>
      </c>
      <c r="C28" s="189">
        <v>194.56299999999999</v>
      </c>
      <c r="D28" s="189">
        <v>233.32000000000011</v>
      </c>
      <c r="E28" s="189">
        <v>194.56299999999999</v>
      </c>
      <c r="F28" s="190">
        <v>-16.611092062403571</v>
      </c>
    </row>
    <row r="29" spans="1:7" ht="15.6" customHeight="1">
      <c r="A29" s="188" t="s">
        <v>178</v>
      </c>
      <c r="B29" s="189">
        <v>277.74700000000001</v>
      </c>
      <c r="C29" s="189">
        <v>222.43600000000001</v>
      </c>
      <c r="D29" s="189">
        <v>277.74700000000001</v>
      </c>
      <c r="E29" s="189">
        <v>222.43600000000001</v>
      </c>
      <c r="F29" s="190">
        <v>-19.914166489647041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75.201000000000008</v>
      </c>
      <c r="C31" s="189">
        <v>80.774000000000001</v>
      </c>
      <c r="D31" s="189">
        <v>75.201000000000008</v>
      </c>
      <c r="E31" s="189">
        <v>80.774000000000001</v>
      </c>
      <c r="F31" s="190">
        <v>7.4108057073708977</v>
      </c>
    </row>
    <row r="32" spans="1:7" ht="15.6" customHeight="1">
      <c r="A32" s="188" t="s">
        <v>181</v>
      </c>
      <c r="B32" s="189">
        <v>232.23699999999999</v>
      </c>
      <c r="C32" s="189">
        <v>78.681000000000012</v>
      </c>
      <c r="D32" s="189">
        <v>232.23699999999999</v>
      </c>
      <c r="E32" s="189">
        <v>78.681000000000012</v>
      </c>
      <c r="F32" s="190">
        <v>-66.120385640530998</v>
      </c>
    </row>
    <row r="33" spans="1:6" ht="15.6" customHeight="1">
      <c r="A33" s="188" t="s">
        <v>182</v>
      </c>
      <c r="B33" s="189">
        <v>2161.3710000000001</v>
      </c>
      <c r="C33" s="189">
        <v>1773.7539999999999</v>
      </c>
      <c r="D33" s="189">
        <v>2161.3710000000001</v>
      </c>
      <c r="E33" s="189">
        <v>1773.7539999999999</v>
      </c>
      <c r="F33" s="190">
        <v>-17.93384846932803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7853.1040000000012</v>
      </c>
      <c r="C35" s="77">
        <f>SUM(C7:C34)</f>
        <v>6538.0369999999994</v>
      </c>
      <c r="D35" s="76">
        <f>SUM(D7:D34)</f>
        <v>7853.1040000000012</v>
      </c>
      <c r="E35" s="78">
        <f>SUM(E7:E34)</f>
        <v>6538.0369999999994</v>
      </c>
      <c r="F35" s="140">
        <f>E35*100/D35-100</f>
        <v>-16.745824326279163</v>
      </c>
    </row>
    <row r="36" spans="1:6" ht="15.6" customHeight="1">
      <c r="A36" s="73" t="s">
        <v>86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6" priority="2">
      <formula>MOD(ROW(),2)=0</formula>
    </cfRule>
  </conditionalFormatting>
  <conditionalFormatting sqref="F7:F35">
    <cfRule type="expression" dxfId="5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0459A8-18AE-4BEE-96B8-2C4273E57275}">
  <sheetPr codeName="Hoja13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2903</v>
      </c>
      <c r="C7" s="189">
        <v>3590</v>
      </c>
      <c r="D7" s="189">
        <v>2903</v>
      </c>
      <c r="E7" s="189">
        <v>3590</v>
      </c>
      <c r="F7" s="190">
        <v>23.665173957974499</v>
      </c>
      <c r="G7" s="37"/>
    </row>
    <row r="8" spans="1:14" ht="15.6" customHeight="1">
      <c r="A8" s="188" t="s">
        <v>11</v>
      </c>
      <c r="B8" s="189">
        <v>890</v>
      </c>
      <c r="C8" s="189">
        <v>678</v>
      </c>
      <c r="D8" s="189">
        <v>890</v>
      </c>
      <c r="E8" s="189">
        <v>678</v>
      </c>
      <c r="F8" s="190">
        <v>-23.82022471910112</v>
      </c>
      <c r="G8" s="6"/>
    </row>
    <row r="9" spans="1:14" ht="15.6" customHeight="1">
      <c r="A9" s="188" t="s">
        <v>8</v>
      </c>
      <c r="B9" s="189">
        <v>6088</v>
      </c>
      <c r="C9" s="189">
        <v>5911</v>
      </c>
      <c r="D9" s="189">
        <v>6088</v>
      </c>
      <c r="E9" s="189">
        <v>5911</v>
      </c>
      <c r="F9" s="190">
        <v>-2.9073587385019688</v>
      </c>
      <c r="G9" s="6"/>
    </row>
    <row r="10" spans="1:14" ht="15.6" customHeight="1">
      <c r="A10" s="188" t="s">
        <v>10</v>
      </c>
      <c r="B10" s="189">
        <v>2949</v>
      </c>
      <c r="C10" s="189">
        <v>3845</v>
      </c>
      <c r="D10" s="189">
        <v>2949</v>
      </c>
      <c r="E10" s="189">
        <v>3845</v>
      </c>
      <c r="F10" s="190">
        <v>30.383180739233641</v>
      </c>
    </row>
    <row r="11" spans="1:14" ht="15.6" customHeight="1">
      <c r="A11" s="188" t="s">
        <v>9</v>
      </c>
      <c r="B11" s="189">
        <v>348946</v>
      </c>
      <c r="C11" s="189">
        <v>255288</v>
      </c>
      <c r="D11" s="189">
        <v>348946</v>
      </c>
      <c r="E11" s="189">
        <v>255288</v>
      </c>
      <c r="F11" s="190">
        <v>-26.840256085468809</v>
      </c>
    </row>
    <row r="12" spans="1:14" ht="15.6" customHeight="1">
      <c r="A12" s="188" t="s">
        <v>6</v>
      </c>
      <c r="B12" s="189">
        <v>7885</v>
      </c>
      <c r="C12" s="189">
        <v>8661</v>
      </c>
      <c r="D12" s="189">
        <v>7885</v>
      </c>
      <c r="E12" s="189">
        <v>8661</v>
      </c>
      <c r="F12" s="190">
        <v>9.8414711477488908</v>
      </c>
    </row>
    <row r="13" spans="1:14" ht="15.6" customHeight="1">
      <c r="A13" s="188" t="s">
        <v>175</v>
      </c>
      <c r="B13" s="189">
        <v>6620</v>
      </c>
      <c r="C13" s="189">
        <v>7831</v>
      </c>
      <c r="D13" s="189">
        <v>6620</v>
      </c>
      <c r="E13" s="189">
        <v>7831</v>
      </c>
      <c r="F13" s="190">
        <v>18.29305135951661</v>
      </c>
    </row>
    <row r="14" spans="1:14" ht="15.6" customHeight="1">
      <c r="A14" s="188" t="s">
        <v>148</v>
      </c>
      <c r="B14" s="189">
        <v>112976</v>
      </c>
      <c r="C14" s="189">
        <v>109601</v>
      </c>
      <c r="D14" s="189">
        <v>112976</v>
      </c>
      <c r="E14" s="189">
        <v>109601</v>
      </c>
      <c r="F14" s="190">
        <v>-2.9873601472879159</v>
      </c>
    </row>
    <row r="15" spans="1:14" ht="15.6" customHeight="1">
      <c r="A15" s="188" t="s">
        <v>145</v>
      </c>
      <c r="B15" s="189">
        <v>9333</v>
      </c>
      <c r="C15" s="189">
        <v>1649</v>
      </c>
      <c r="D15" s="189">
        <v>9333</v>
      </c>
      <c r="E15" s="189">
        <v>1649</v>
      </c>
      <c r="F15" s="190">
        <v>-82.331511839708554</v>
      </c>
    </row>
    <row r="16" spans="1:14" ht="15.6" customHeight="1">
      <c r="A16" s="188" t="s">
        <v>144</v>
      </c>
      <c r="B16" s="189">
        <v>11930</v>
      </c>
      <c r="C16" s="189">
        <v>20010</v>
      </c>
      <c r="D16" s="189">
        <v>11930</v>
      </c>
      <c r="E16" s="189">
        <v>20010</v>
      </c>
      <c r="F16" s="190">
        <v>67.72841575859178</v>
      </c>
      <c r="G16" s="1"/>
    </row>
    <row r="17" spans="1:7" ht="15.6" customHeight="1">
      <c r="A17" s="188" t="s">
        <v>150</v>
      </c>
      <c r="B17" s="189">
        <v>2223</v>
      </c>
      <c r="C17" s="189">
        <v>1038</v>
      </c>
      <c r="D17" s="189">
        <v>2223</v>
      </c>
      <c r="E17" s="189">
        <v>1038</v>
      </c>
      <c r="F17" s="190">
        <v>-53.306342780026988</v>
      </c>
      <c r="G17" s="2"/>
    </row>
    <row r="18" spans="1:7" ht="15.6" customHeight="1">
      <c r="A18" s="188" t="s">
        <v>147</v>
      </c>
      <c r="B18" s="189">
        <v>57054</v>
      </c>
      <c r="C18" s="189">
        <v>51723</v>
      </c>
      <c r="D18" s="189">
        <v>57054</v>
      </c>
      <c r="E18" s="189">
        <v>51723</v>
      </c>
      <c r="F18" s="190">
        <v>-9.3437795772426142</v>
      </c>
    </row>
    <row r="19" spans="1:7" ht="15.6" customHeight="1">
      <c r="A19" s="188" t="s">
        <v>143</v>
      </c>
      <c r="B19" s="189">
        <v>586</v>
      </c>
      <c r="C19" s="189">
        <v>501</v>
      </c>
      <c r="D19" s="189">
        <v>586</v>
      </c>
      <c r="E19" s="189">
        <v>501</v>
      </c>
      <c r="F19" s="190">
        <v>-14.50511945392492</v>
      </c>
    </row>
    <row r="20" spans="1:7" ht="15.6" customHeight="1">
      <c r="A20" s="188" t="s">
        <v>142</v>
      </c>
      <c r="B20" s="189">
        <v>5765</v>
      </c>
      <c r="C20" s="189">
        <v>0</v>
      </c>
      <c r="D20" s="189">
        <v>5765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15330</v>
      </c>
      <c r="C21" s="189">
        <v>10661</v>
      </c>
      <c r="D21" s="189">
        <v>15330</v>
      </c>
      <c r="E21" s="189">
        <v>10661</v>
      </c>
      <c r="F21" s="190">
        <v>-30.45662100456622</v>
      </c>
    </row>
    <row r="22" spans="1:7" ht="15.6" customHeight="1">
      <c r="A22" s="188" t="s">
        <v>146</v>
      </c>
      <c r="B22" s="189">
        <v>248464</v>
      </c>
      <c r="C22" s="189">
        <v>229770</v>
      </c>
      <c r="D22" s="189">
        <v>248464</v>
      </c>
      <c r="E22" s="189">
        <v>229770</v>
      </c>
      <c r="F22" s="190">
        <v>-7.5238263893360804</v>
      </c>
    </row>
    <row r="23" spans="1:7" ht="15.6" customHeight="1">
      <c r="A23" s="188" t="s">
        <v>165</v>
      </c>
      <c r="B23" s="189">
        <v>5645</v>
      </c>
      <c r="C23" s="189">
        <v>3430</v>
      </c>
      <c r="D23" s="189">
        <v>5645</v>
      </c>
      <c r="E23" s="189">
        <v>3430</v>
      </c>
      <c r="F23" s="190">
        <v>-39.238263950398583</v>
      </c>
    </row>
    <row r="24" spans="1:7" ht="15.6" customHeight="1">
      <c r="A24" s="188" t="s">
        <v>141</v>
      </c>
      <c r="B24" s="189">
        <v>1327</v>
      </c>
      <c r="C24" s="189">
        <v>3456</v>
      </c>
      <c r="D24" s="189">
        <v>1327</v>
      </c>
      <c r="E24" s="189">
        <v>3456</v>
      </c>
      <c r="F24" s="190">
        <v>160.43707611152979</v>
      </c>
    </row>
    <row r="25" spans="1:7" ht="15.6" customHeight="1">
      <c r="A25" s="188" t="s">
        <v>140</v>
      </c>
      <c r="B25" s="189">
        <v>123</v>
      </c>
      <c r="C25" s="189">
        <v>0</v>
      </c>
      <c r="D25" s="189">
        <v>123</v>
      </c>
      <c r="E25" s="189">
        <v>0</v>
      </c>
      <c r="F25" s="190">
        <v>-100</v>
      </c>
    </row>
    <row r="26" spans="1:7" ht="15.6" customHeight="1">
      <c r="A26" s="188" t="s">
        <v>152</v>
      </c>
      <c r="B26" s="189">
        <v>2005</v>
      </c>
      <c r="C26" s="189">
        <v>1816</v>
      </c>
      <c r="D26" s="189">
        <v>2005</v>
      </c>
      <c r="E26" s="189">
        <v>1816</v>
      </c>
      <c r="F26" s="190">
        <v>-9.4264339152119732</v>
      </c>
    </row>
    <row r="27" spans="1:7" ht="15.6" customHeight="1">
      <c r="A27" s="188" t="s">
        <v>173</v>
      </c>
      <c r="B27" s="189">
        <v>2409</v>
      </c>
      <c r="C27" s="189">
        <v>2895</v>
      </c>
      <c r="D27" s="189">
        <v>2409</v>
      </c>
      <c r="E27" s="189">
        <v>2895</v>
      </c>
      <c r="F27" s="190">
        <v>20.174346201743461</v>
      </c>
    </row>
    <row r="28" spans="1:7" ht="15.6" customHeight="1">
      <c r="A28" s="188" t="s">
        <v>177</v>
      </c>
      <c r="B28" s="189">
        <v>71576</v>
      </c>
      <c r="C28" s="189">
        <v>63993</v>
      </c>
      <c r="D28" s="189">
        <v>71576</v>
      </c>
      <c r="E28" s="189">
        <v>63993</v>
      </c>
      <c r="F28" s="190">
        <v>-10.594333296076901</v>
      </c>
    </row>
    <row r="29" spans="1:7" ht="15.6" customHeight="1">
      <c r="A29" s="188" t="s">
        <v>178</v>
      </c>
      <c r="B29" s="189">
        <v>5440</v>
      </c>
      <c r="C29" s="189">
        <v>4145</v>
      </c>
      <c r="D29" s="189">
        <v>5440</v>
      </c>
      <c r="E29" s="189">
        <v>4145</v>
      </c>
      <c r="F29" s="190">
        <v>-23.80514705882354</v>
      </c>
    </row>
    <row r="30" spans="1:7" ht="15.6" customHeight="1">
      <c r="A30" s="188" t="s">
        <v>179</v>
      </c>
      <c r="B30" s="189">
        <v>2820</v>
      </c>
      <c r="C30" s="189">
        <v>1780</v>
      </c>
      <c r="D30" s="189">
        <v>2820</v>
      </c>
      <c r="E30" s="189">
        <v>1780</v>
      </c>
      <c r="F30" s="190">
        <v>-36.879432624113477</v>
      </c>
    </row>
    <row r="31" spans="1:7" ht="15.6" customHeight="1">
      <c r="A31" s="188" t="s">
        <v>180</v>
      </c>
      <c r="B31" s="189">
        <v>10438</v>
      </c>
      <c r="C31" s="189">
        <v>9942</v>
      </c>
      <c r="D31" s="189">
        <v>10438</v>
      </c>
      <c r="E31" s="189">
        <v>9942</v>
      </c>
      <c r="F31" s="190">
        <v>-4.7518681739796884</v>
      </c>
    </row>
    <row r="32" spans="1:7" ht="15.6" customHeight="1">
      <c r="A32" s="188" t="s">
        <v>181</v>
      </c>
      <c r="B32" s="189">
        <v>48756</v>
      </c>
      <c r="C32" s="189">
        <v>41870</v>
      </c>
      <c r="D32" s="189">
        <v>48756</v>
      </c>
      <c r="E32" s="189">
        <v>41870</v>
      </c>
      <c r="F32" s="190">
        <v>-14.12338994175076</v>
      </c>
    </row>
    <row r="33" spans="1:6" ht="15.6" customHeight="1">
      <c r="A33" s="188" t="s">
        <v>182</v>
      </c>
      <c r="B33" s="189">
        <v>10470</v>
      </c>
      <c r="C33" s="189">
        <v>8142</v>
      </c>
      <c r="D33" s="189">
        <v>10470</v>
      </c>
      <c r="E33" s="189">
        <v>8142</v>
      </c>
      <c r="F33" s="190">
        <v>-22.234957020057308</v>
      </c>
    </row>
    <row r="34" spans="1:6" ht="15.6" customHeight="1">
      <c r="A34" s="188" t="s">
        <v>183</v>
      </c>
      <c r="B34" s="189">
        <v>508</v>
      </c>
      <c r="C34" s="189">
        <v>410</v>
      </c>
      <c r="D34" s="189">
        <v>508</v>
      </c>
      <c r="E34" s="189">
        <v>410</v>
      </c>
      <c r="F34" s="190">
        <v>-19.29133858267717</v>
      </c>
    </row>
    <row r="35" spans="1:6" ht="15.6" customHeight="1">
      <c r="A35" s="156" t="s">
        <v>153</v>
      </c>
      <c r="B35" s="76">
        <f>SUM(B7:B34)</f>
        <v>1001459</v>
      </c>
      <c r="C35" s="77">
        <f>SUM(C7:C34)</f>
        <v>852636</v>
      </c>
      <c r="D35" s="178">
        <f>SUM(D7:D34)</f>
        <v>1001459</v>
      </c>
      <c r="E35" s="178">
        <f>SUM(E7:E34)</f>
        <v>852636</v>
      </c>
      <c r="F35" s="140">
        <f>E35*100/D35-100</f>
        <v>-14.860618357815952</v>
      </c>
    </row>
    <row r="36" spans="1:6" ht="15.6" customHeight="1">
      <c r="A36" s="73" t="s">
        <v>160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54" priority="2">
      <formula>MOD(ROW(),2)=0</formula>
    </cfRule>
  </conditionalFormatting>
  <conditionalFormatting sqref="F7:F35">
    <cfRule type="expression" dxfId="5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EAAA03-697A-4904-9D5B-1515B540D6FC}">
  <sheetPr codeName="Hoja14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62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2245</v>
      </c>
      <c r="C7" s="189">
        <v>2764</v>
      </c>
      <c r="D7" s="189">
        <v>2245</v>
      </c>
      <c r="E7" s="189">
        <v>2764</v>
      </c>
      <c r="F7" s="190">
        <v>23.118040089086861</v>
      </c>
      <c r="G7" s="37"/>
    </row>
    <row r="8" spans="1:14" ht="15.6" customHeight="1">
      <c r="A8" s="188" t="s">
        <v>11</v>
      </c>
      <c r="B8" s="189">
        <v>55</v>
      </c>
      <c r="C8" s="189">
        <v>89</v>
      </c>
      <c r="D8" s="189">
        <v>55</v>
      </c>
      <c r="E8" s="189">
        <v>89</v>
      </c>
      <c r="F8" s="190">
        <v>61.818181818181813</v>
      </c>
      <c r="G8" s="6"/>
    </row>
    <row r="9" spans="1:14" ht="15.6" customHeight="1">
      <c r="A9" s="188" t="s">
        <v>8</v>
      </c>
      <c r="B9" s="189">
        <v>2622</v>
      </c>
      <c r="C9" s="189">
        <v>2529</v>
      </c>
      <c r="D9" s="189">
        <v>2622</v>
      </c>
      <c r="E9" s="189">
        <v>2529</v>
      </c>
      <c r="F9" s="190">
        <v>-3.546910755148744</v>
      </c>
      <c r="G9" s="6"/>
    </row>
    <row r="10" spans="1:14" ht="15.6" customHeight="1">
      <c r="A10" s="188" t="s">
        <v>10</v>
      </c>
      <c r="B10" s="189">
        <v>1050</v>
      </c>
      <c r="C10" s="189">
        <v>1363</v>
      </c>
      <c r="D10" s="189">
        <v>1050</v>
      </c>
      <c r="E10" s="189">
        <v>1363</v>
      </c>
      <c r="F10" s="190">
        <v>29.8095238095238</v>
      </c>
    </row>
    <row r="11" spans="1:14" ht="15.6" customHeight="1">
      <c r="A11" s="188" t="s">
        <v>9</v>
      </c>
      <c r="B11" s="189">
        <v>330817</v>
      </c>
      <c r="C11" s="189">
        <v>243747</v>
      </c>
      <c r="D11" s="189">
        <v>330817</v>
      </c>
      <c r="E11" s="189">
        <v>243747</v>
      </c>
      <c r="F11" s="190">
        <v>-26.319687319575479</v>
      </c>
    </row>
    <row r="12" spans="1:14" ht="15.6" customHeight="1">
      <c r="A12" s="188" t="s">
        <v>6</v>
      </c>
      <c r="B12" s="189">
        <v>1970</v>
      </c>
      <c r="C12" s="189">
        <v>1802</v>
      </c>
      <c r="D12" s="189">
        <v>1970</v>
      </c>
      <c r="E12" s="189">
        <v>1802</v>
      </c>
      <c r="F12" s="190">
        <v>-8.5279187817258872</v>
      </c>
    </row>
    <row r="13" spans="1:14" ht="15.6" customHeight="1">
      <c r="A13" s="188" t="s">
        <v>175</v>
      </c>
      <c r="B13" s="189">
        <v>155</v>
      </c>
      <c r="C13" s="189">
        <v>0</v>
      </c>
      <c r="D13" s="189">
        <v>155</v>
      </c>
      <c r="E13" s="189">
        <v>0</v>
      </c>
      <c r="F13" s="190">
        <v>-100</v>
      </c>
    </row>
    <row r="14" spans="1:14" ht="15.6" customHeight="1">
      <c r="A14" s="188" t="s">
        <v>148</v>
      </c>
      <c r="B14" s="189">
        <v>100189</v>
      </c>
      <c r="C14" s="189">
        <v>91166</v>
      </c>
      <c r="D14" s="189">
        <v>100189</v>
      </c>
      <c r="E14" s="189">
        <v>91166</v>
      </c>
      <c r="F14" s="190">
        <v>-9.0059787002565201</v>
      </c>
    </row>
    <row r="15" spans="1:14" ht="15.6" customHeight="1">
      <c r="A15" s="188" t="s">
        <v>145</v>
      </c>
      <c r="B15" s="189">
        <v>4853</v>
      </c>
      <c r="C15" s="189">
        <v>1406</v>
      </c>
      <c r="D15" s="189">
        <v>4853</v>
      </c>
      <c r="E15" s="189">
        <v>1406</v>
      </c>
      <c r="F15" s="190">
        <v>-71.028229960848961</v>
      </c>
    </row>
    <row r="16" spans="1:14" ht="15.6" customHeight="1">
      <c r="A16" s="188" t="s">
        <v>144</v>
      </c>
      <c r="B16" s="189">
        <v>878</v>
      </c>
      <c r="C16" s="189">
        <v>1208</v>
      </c>
      <c r="D16" s="189">
        <v>878</v>
      </c>
      <c r="E16" s="189">
        <v>1208</v>
      </c>
      <c r="F16" s="190">
        <v>37.58542141230069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54982</v>
      </c>
      <c r="C18" s="189">
        <v>48563</v>
      </c>
      <c r="D18" s="189">
        <v>54982</v>
      </c>
      <c r="E18" s="189">
        <v>48563</v>
      </c>
      <c r="F18" s="190">
        <v>-11.674729911607431</v>
      </c>
    </row>
    <row r="19" spans="1:7" ht="15.6" customHeight="1">
      <c r="A19" s="188" t="s">
        <v>143</v>
      </c>
      <c r="B19" s="189">
        <v>468</v>
      </c>
      <c r="C19" s="189">
        <v>343</v>
      </c>
      <c r="D19" s="189">
        <v>468</v>
      </c>
      <c r="E19" s="189">
        <v>343</v>
      </c>
      <c r="F19" s="190">
        <v>-26.7094017094017</v>
      </c>
    </row>
    <row r="20" spans="1:7" ht="15.6" customHeight="1">
      <c r="A20" s="188" t="s">
        <v>142</v>
      </c>
      <c r="B20" s="189">
        <v>5765</v>
      </c>
      <c r="C20" s="189">
        <v>0</v>
      </c>
      <c r="D20" s="189">
        <v>5765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12904</v>
      </c>
      <c r="C21" s="189">
        <v>9214</v>
      </c>
      <c r="D21" s="189">
        <v>12904</v>
      </c>
      <c r="E21" s="189">
        <v>9214</v>
      </c>
      <c r="F21" s="190">
        <v>-28.595784252944821</v>
      </c>
    </row>
    <row r="22" spans="1:7" ht="15.6" customHeight="1">
      <c r="A22" s="188" t="s">
        <v>146</v>
      </c>
      <c r="B22" s="189">
        <v>219962</v>
      </c>
      <c r="C22" s="189">
        <v>202209</v>
      </c>
      <c r="D22" s="189">
        <v>219962</v>
      </c>
      <c r="E22" s="189">
        <v>202209</v>
      </c>
      <c r="F22" s="190">
        <v>-8.0709395259181065</v>
      </c>
    </row>
    <row r="23" spans="1:7" ht="15.6" customHeight="1">
      <c r="A23" s="188" t="s">
        <v>165</v>
      </c>
      <c r="B23" s="189">
        <v>2855</v>
      </c>
      <c r="C23" s="189">
        <v>1424</v>
      </c>
      <c r="D23" s="189">
        <v>2855</v>
      </c>
      <c r="E23" s="189">
        <v>1424</v>
      </c>
      <c r="F23" s="190">
        <v>-50.122591943957971</v>
      </c>
    </row>
    <row r="24" spans="1:7" ht="15.6" customHeight="1">
      <c r="A24" s="188" t="s">
        <v>141</v>
      </c>
      <c r="B24" s="189">
        <v>558</v>
      </c>
      <c r="C24" s="189">
        <v>2851</v>
      </c>
      <c r="D24" s="189">
        <v>558</v>
      </c>
      <c r="E24" s="189">
        <v>2851</v>
      </c>
      <c r="F24" s="190">
        <v>410.93189964157699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1309</v>
      </c>
      <c r="C26" s="189">
        <v>1143</v>
      </c>
      <c r="D26" s="189">
        <v>1309</v>
      </c>
      <c r="E26" s="189">
        <v>1143</v>
      </c>
      <c r="F26" s="190">
        <v>-12.681436210847981</v>
      </c>
    </row>
    <row r="27" spans="1:7" ht="15.6" customHeight="1">
      <c r="A27" s="188" t="s">
        <v>173</v>
      </c>
      <c r="B27" s="189">
        <v>1180</v>
      </c>
      <c r="C27" s="189">
        <v>1239</v>
      </c>
      <c r="D27" s="189">
        <v>1180</v>
      </c>
      <c r="E27" s="189">
        <v>1239</v>
      </c>
      <c r="F27" s="190">
        <v>5</v>
      </c>
    </row>
    <row r="28" spans="1:7" ht="15.6" customHeight="1">
      <c r="A28" s="188" t="s">
        <v>177</v>
      </c>
      <c r="B28" s="189">
        <v>54757</v>
      </c>
      <c r="C28" s="189">
        <v>46307</v>
      </c>
      <c r="D28" s="189">
        <v>54757</v>
      </c>
      <c r="E28" s="189">
        <v>46307</v>
      </c>
      <c r="F28" s="190">
        <v>-15.431816936647371</v>
      </c>
    </row>
    <row r="29" spans="1:7" ht="15.6" customHeight="1">
      <c r="A29" s="188" t="s">
        <v>178</v>
      </c>
      <c r="B29" s="189">
        <v>3913</v>
      </c>
      <c r="C29" s="189">
        <v>2640</v>
      </c>
      <c r="D29" s="189">
        <v>3913</v>
      </c>
      <c r="E29" s="189">
        <v>2640</v>
      </c>
      <c r="F29" s="190">
        <v>-32.532583695374399</v>
      </c>
    </row>
    <row r="30" spans="1:7" ht="15.6" customHeight="1">
      <c r="A30" s="188" t="s">
        <v>179</v>
      </c>
      <c r="B30" s="189">
        <v>2041</v>
      </c>
      <c r="C30" s="189">
        <v>1106</v>
      </c>
      <c r="D30" s="189">
        <v>2041</v>
      </c>
      <c r="E30" s="189">
        <v>1106</v>
      </c>
      <c r="F30" s="190">
        <v>-45.810877021068102</v>
      </c>
    </row>
    <row r="31" spans="1:7" ht="15.6" customHeight="1">
      <c r="A31" s="188" t="s">
        <v>180</v>
      </c>
      <c r="B31" s="189">
        <v>4283</v>
      </c>
      <c r="C31" s="189">
        <v>4828</v>
      </c>
      <c r="D31" s="189">
        <v>4283</v>
      </c>
      <c r="E31" s="189">
        <v>4828</v>
      </c>
      <c r="F31" s="190">
        <v>12.72472565958441</v>
      </c>
    </row>
    <row r="32" spans="1:7" ht="15.6" customHeight="1">
      <c r="A32" s="188" t="s">
        <v>181</v>
      </c>
      <c r="B32" s="189">
        <v>43945</v>
      </c>
      <c r="C32" s="189">
        <v>32858</v>
      </c>
      <c r="D32" s="189">
        <v>43945</v>
      </c>
      <c r="E32" s="189">
        <v>32858</v>
      </c>
      <c r="F32" s="190">
        <v>-25.22926385254296</v>
      </c>
    </row>
    <row r="33" spans="1:6" ht="15.6" customHeight="1">
      <c r="A33" s="188" t="s">
        <v>182</v>
      </c>
      <c r="B33" s="189">
        <v>5380</v>
      </c>
      <c r="C33" s="189">
        <v>4421</v>
      </c>
      <c r="D33" s="189">
        <v>5380</v>
      </c>
      <c r="E33" s="189">
        <v>4421</v>
      </c>
      <c r="F33" s="190">
        <v>-17.825278810408921</v>
      </c>
    </row>
    <row r="34" spans="1:6" ht="15.6" customHeight="1">
      <c r="A34" s="188" t="s">
        <v>183</v>
      </c>
      <c r="B34" s="189">
        <v>156</v>
      </c>
      <c r="C34" s="189">
        <v>205</v>
      </c>
      <c r="D34" s="189">
        <v>156</v>
      </c>
      <c r="E34" s="189">
        <v>205</v>
      </c>
      <c r="F34" s="190">
        <v>31.410256410256409</v>
      </c>
    </row>
    <row r="35" spans="1:6" ht="15.6" customHeight="1">
      <c r="A35" s="156" t="s">
        <v>153</v>
      </c>
      <c r="B35" s="76">
        <f>SUM(B7:B34)</f>
        <v>859292</v>
      </c>
      <c r="C35" s="77">
        <f>SUM(C7:C34)</f>
        <v>705425</v>
      </c>
      <c r="D35" s="76">
        <f>SUM(D7:D34)</f>
        <v>859292</v>
      </c>
      <c r="E35" s="78">
        <f>SUM(E7:E34)</f>
        <v>705425</v>
      </c>
      <c r="F35" s="140">
        <f>E35*100/D35-100</f>
        <v>-17.906253054840491</v>
      </c>
    </row>
    <row r="36" spans="1:6" ht="15.6" customHeight="1">
      <c r="A36" s="73" t="s">
        <v>82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52" priority="2">
      <formula>MOD(ROW(),2)=0</formula>
    </cfRule>
  </conditionalFormatting>
  <conditionalFormatting sqref="F7:F35">
    <cfRule type="expression" dxfId="5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F1E17E-C215-4515-8B2B-F0711B23CB70}">
  <sheetPr codeName="Hoja15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0</v>
      </c>
      <c r="C8" s="189">
        <v>0</v>
      </c>
      <c r="D8" s="189">
        <v>0</v>
      </c>
      <c r="E8" s="189">
        <v>0</v>
      </c>
      <c r="F8" s="190" t="s">
        <v>151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350154</v>
      </c>
      <c r="C11" s="189">
        <v>281324</v>
      </c>
      <c r="D11" s="189">
        <v>350154</v>
      </c>
      <c r="E11" s="189">
        <v>281324</v>
      </c>
      <c r="F11" s="190">
        <v>-19.65706517703639</v>
      </c>
    </row>
    <row r="12" spans="1:14" ht="15.6" customHeight="1">
      <c r="A12" s="188" t="s">
        <v>6</v>
      </c>
      <c r="B12" s="189">
        <v>0</v>
      </c>
      <c r="C12" s="189">
        <v>0</v>
      </c>
      <c r="D12" s="189">
        <v>0</v>
      </c>
      <c r="E12" s="189">
        <v>0</v>
      </c>
      <c r="F12" s="190" t="s">
        <v>151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0</v>
      </c>
      <c r="E13" s="189">
        <v>0</v>
      </c>
      <c r="F13" s="190" t="s">
        <v>151</v>
      </c>
    </row>
    <row r="14" spans="1:14" ht="15.6" customHeight="1">
      <c r="A14" s="188" t="s">
        <v>148</v>
      </c>
      <c r="B14" s="189">
        <v>0</v>
      </c>
      <c r="C14" s="189">
        <v>0</v>
      </c>
      <c r="D14" s="189">
        <v>0</v>
      </c>
      <c r="E14" s="189">
        <v>0</v>
      </c>
      <c r="F14" s="190" t="s">
        <v>151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10024</v>
      </c>
      <c r="C21" s="189">
        <v>9994</v>
      </c>
      <c r="D21" s="189">
        <v>10024</v>
      </c>
      <c r="E21" s="189">
        <v>9994</v>
      </c>
      <c r="F21" s="190">
        <v>-0.29928172386273388</v>
      </c>
    </row>
    <row r="22" spans="1:7" ht="15.6" customHeight="1">
      <c r="A22" s="188" t="s">
        <v>146</v>
      </c>
      <c r="B22" s="189">
        <v>0</v>
      </c>
      <c r="C22" s="189">
        <v>0</v>
      </c>
      <c r="D22" s="189">
        <v>0</v>
      </c>
      <c r="E22" s="189">
        <v>0</v>
      </c>
      <c r="F22" s="190" t="s">
        <v>151</v>
      </c>
    </row>
    <row r="23" spans="1:7" ht="15.6" customHeight="1">
      <c r="A23" s="188" t="s">
        <v>165</v>
      </c>
      <c r="B23" s="189">
        <v>0</v>
      </c>
      <c r="C23" s="189">
        <v>0</v>
      </c>
      <c r="D23" s="189">
        <v>0</v>
      </c>
      <c r="E23" s="189">
        <v>0</v>
      </c>
      <c r="F23" s="190" t="s">
        <v>151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151</v>
      </c>
      <c r="C28" s="189">
        <v>864</v>
      </c>
      <c r="D28" s="189">
        <v>151</v>
      </c>
      <c r="E28" s="189">
        <v>864</v>
      </c>
      <c r="F28" s="190">
        <v>472.18543046357621</v>
      </c>
    </row>
    <row r="29" spans="1:7" ht="15.6" customHeight="1">
      <c r="A29" s="188" t="s">
        <v>178</v>
      </c>
      <c r="B29" s="189">
        <v>0</v>
      </c>
      <c r="C29" s="189">
        <v>0</v>
      </c>
      <c r="D29" s="189">
        <v>0</v>
      </c>
      <c r="E29" s="189">
        <v>0</v>
      </c>
      <c r="F29" s="190" t="s">
        <v>151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0</v>
      </c>
      <c r="C32" s="189">
        <v>0</v>
      </c>
      <c r="D32" s="189">
        <v>0</v>
      </c>
      <c r="E32" s="189">
        <v>0</v>
      </c>
      <c r="F32" s="190" t="s">
        <v>151</v>
      </c>
    </row>
    <row r="33" spans="1:6" ht="15.6" customHeight="1">
      <c r="A33" s="188" t="s">
        <v>182</v>
      </c>
      <c r="B33" s="189">
        <v>0</v>
      </c>
      <c r="C33" s="189">
        <v>84</v>
      </c>
      <c r="D33" s="189">
        <v>0</v>
      </c>
      <c r="E33" s="189">
        <v>84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360329</v>
      </c>
      <c r="C35" s="77">
        <f>SUM(C7:C34)</f>
        <v>292266</v>
      </c>
      <c r="D35" s="178">
        <f>SUM(D7:D34)</f>
        <v>360329</v>
      </c>
      <c r="E35" s="178">
        <f>SUM(E7:E34)</f>
        <v>292266</v>
      </c>
      <c r="F35" s="140">
        <f>E35*100/D35-100</f>
        <v>-18.889126326218545</v>
      </c>
    </row>
    <row r="36" spans="1:6" ht="15.6" customHeight="1">
      <c r="A36" s="73" t="s">
        <v>52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50" priority="2">
      <formula>MOD(ROW(),2)=0</formula>
    </cfRule>
  </conditionalFormatting>
  <conditionalFormatting sqref="F7:F35">
    <cfRule type="expression" dxfId="4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20FD5D-30BE-4867-BD33-0D6FACE18659}">
  <sheetPr codeName="Hoja16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41024</v>
      </c>
      <c r="C7" s="189">
        <v>86396</v>
      </c>
      <c r="D7" s="189">
        <v>41024</v>
      </c>
      <c r="E7" s="189">
        <v>86396</v>
      </c>
      <c r="F7" s="190">
        <v>110.5986739469579</v>
      </c>
      <c r="G7" s="13"/>
    </row>
    <row r="8" spans="1:14" ht="15.6" customHeight="1">
      <c r="A8" s="188" t="s">
        <v>11</v>
      </c>
      <c r="B8" s="189">
        <v>297</v>
      </c>
      <c r="C8" s="189">
        <v>5249</v>
      </c>
      <c r="D8" s="189">
        <v>297</v>
      </c>
      <c r="E8" s="189">
        <v>5249</v>
      </c>
      <c r="F8" s="190">
        <v>1667.340067340067</v>
      </c>
      <c r="G8" s="6"/>
    </row>
    <row r="9" spans="1:14" ht="15.6" customHeight="1">
      <c r="A9" s="188" t="s">
        <v>8</v>
      </c>
      <c r="B9" s="189">
        <v>0</v>
      </c>
      <c r="C9" s="189">
        <v>15</v>
      </c>
      <c r="D9" s="189">
        <v>0</v>
      </c>
      <c r="E9" s="189">
        <v>15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5407831</v>
      </c>
      <c r="C11" s="189">
        <v>4967797</v>
      </c>
      <c r="D11" s="189">
        <v>5407831</v>
      </c>
      <c r="E11" s="189">
        <v>4967797</v>
      </c>
      <c r="F11" s="190">
        <v>-8.1369776533327354</v>
      </c>
    </row>
    <row r="12" spans="1:14" ht="15.6" customHeight="1">
      <c r="A12" s="188" t="s">
        <v>6</v>
      </c>
      <c r="B12" s="189">
        <v>31744</v>
      </c>
      <c r="C12" s="189">
        <v>48455</v>
      </c>
      <c r="D12" s="189">
        <v>31744</v>
      </c>
      <c r="E12" s="189">
        <v>48455</v>
      </c>
      <c r="F12" s="190">
        <v>52.643019153225787</v>
      </c>
    </row>
    <row r="13" spans="1:14" ht="15.6" customHeight="1">
      <c r="A13" s="188" t="s">
        <v>175</v>
      </c>
      <c r="B13" s="189">
        <v>720</v>
      </c>
      <c r="C13" s="189">
        <v>1123</v>
      </c>
      <c r="D13" s="189">
        <v>720</v>
      </c>
      <c r="E13" s="189">
        <v>1123</v>
      </c>
      <c r="F13" s="190">
        <v>55.972222222222229</v>
      </c>
    </row>
    <row r="14" spans="1:14" ht="15.6" customHeight="1">
      <c r="A14" s="188" t="s">
        <v>148</v>
      </c>
      <c r="B14" s="189">
        <v>2035022</v>
      </c>
      <c r="C14" s="189">
        <v>1585179</v>
      </c>
      <c r="D14" s="189">
        <v>2035022</v>
      </c>
      <c r="E14" s="189">
        <v>1585179</v>
      </c>
      <c r="F14" s="190">
        <v>-22.105068151597379</v>
      </c>
    </row>
    <row r="15" spans="1:14" ht="15.6" customHeight="1">
      <c r="A15" s="188" t="s">
        <v>145</v>
      </c>
      <c r="B15" s="189">
        <v>4973</v>
      </c>
      <c r="C15" s="189">
        <v>3998</v>
      </c>
      <c r="D15" s="189">
        <v>4973</v>
      </c>
      <c r="E15" s="189">
        <v>3998</v>
      </c>
      <c r="F15" s="190">
        <v>-19.605871707218981</v>
      </c>
    </row>
    <row r="16" spans="1:14" ht="15.6" customHeight="1">
      <c r="A16" s="188" t="s">
        <v>144</v>
      </c>
      <c r="B16" s="189">
        <v>74172</v>
      </c>
      <c r="C16" s="189">
        <v>2277</v>
      </c>
      <c r="D16" s="189">
        <v>74172</v>
      </c>
      <c r="E16" s="189">
        <v>2277</v>
      </c>
      <c r="F16" s="190">
        <v>-96.930108396699566</v>
      </c>
      <c r="G16" s="1"/>
    </row>
    <row r="17" spans="1:7" ht="15.6" customHeight="1">
      <c r="A17" s="188" t="s">
        <v>150</v>
      </c>
      <c r="B17" s="189">
        <v>103</v>
      </c>
      <c r="C17" s="189">
        <v>285</v>
      </c>
      <c r="D17" s="189">
        <v>103</v>
      </c>
      <c r="E17" s="189">
        <v>285</v>
      </c>
      <c r="F17" s="190">
        <v>176.69902912621359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132715</v>
      </c>
      <c r="C19" s="189">
        <v>26570</v>
      </c>
      <c r="D19" s="189">
        <v>132715</v>
      </c>
      <c r="E19" s="189">
        <v>26570</v>
      </c>
      <c r="F19" s="190">
        <v>-79.979655653091214</v>
      </c>
    </row>
    <row r="20" spans="1:7" ht="15.6" customHeight="1">
      <c r="A20" s="188" t="s">
        <v>142</v>
      </c>
      <c r="B20" s="189">
        <v>230107</v>
      </c>
      <c r="C20" s="189">
        <v>8260</v>
      </c>
      <c r="D20" s="189">
        <v>230107</v>
      </c>
      <c r="E20" s="189">
        <v>8260</v>
      </c>
      <c r="F20" s="190">
        <v>-96.410365612519399</v>
      </c>
    </row>
    <row r="21" spans="1:7" ht="15.6" customHeight="1">
      <c r="A21" s="188" t="s">
        <v>149</v>
      </c>
      <c r="B21" s="189">
        <v>152787</v>
      </c>
      <c r="C21" s="189">
        <v>123307</v>
      </c>
      <c r="D21" s="189">
        <v>152787</v>
      </c>
      <c r="E21" s="189">
        <v>123307</v>
      </c>
      <c r="F21" s="190">
        <v>-19.29483529357864</v>
      </c>
    </row>
    <row r="22" spans="1:7" ht="15.6" customHeight="1">
      <c r="A22" s="188" t="s">
        <v>146</v>
      </c>
      <c r="B22" s="189">
        <v>1169280</v>
      </c>
      <c r="C22" s="189">
        <v>1604091</v>
      </c>
      <c r="D22" s="189">
        <v>1169280</v>
      </c>
      <c r="E22" s="189">
        <v>1604091</v>
      </c>
      <c r="F22" s="190">
        <v>37.186217159277497</v>
      </c>
    </row>
    <row r="23" spans="1:7" ht="15.6" customHeight="1">
      <c r="A23" s="188" t="s">
        <v>165</v>
      </c>
      <c r="B23" s="189">
        <v>10354</v>
      </c>
      <c r="C23" s="189">
        <v>242630</v>
      </c>
      <c r="D23" s="189">
        <v>10354</v>
      </c>
      <c r="E23" s="189">
        <v>242630</v>
      </c>
      <c r="F23" s="190">
        <v>2243.345566930655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942</v>
      </c>
      <c r="C27" s="189">
        <v>1636</v>
      </c>
      <c r="D27" s="189">
        <v>942</v>
      </c>
      <c r="E27" s="189">
        <v>1636</v>
      </c>
      <c r="F27" s="190">
        <v>73.673036093418261</v>
      </c>
    </row>
    <row r="28" spans="1:7" ht="15.6" customHeight="1">
      <c r="A28" s="188" t="s">
        <v>177</v>
      </c>
      <c r="B28" s="189">
        <v>50484</v>
      </c>
      <c r="C28" s="189">
        <v>74780</v>
      </c>
      <c r="D28" s="189">
        <v>50484</v>
      </c>
      <c r="E28" s="189">
        <v>74780</v>
      </c>
      <c r="F28" s="190">
        <v>48.126138974724647</v>
      </c>
    </row>
    <row r="29" spans="1:7" ht="15.6" customHeight="1">
      <c r="A29" s="188" t="s">
        <v>178</v>
      </c>
      <c r="B29" s="189">
        <v>17082</v>
      </c>
      <c r="C29" s="189">
        <v>24001</v>
      </c>
      <c r="D29" s="189">
        <v>17082</v>
      </c>
      <c r="E29" s="189">
        <v>24001</v>
      </c>
      <c r="F29" s="190">
        <v>40.504624751200083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34705</v>
      </c>
      <c r="C31" s="189">
        <v>20274</v>
      </c>
      <c r="D31" s="189">
        <v>34705</v>
      </c>
      <c r="E31" s="189">
        <v>20274</v>
      </c>
      <c r="F31" s="190">
        <v>-41.581904624693848</v>
      </c>
    </row>
    <row r="32" spans="1:7" ht="15.6" customHeight="1">
      <c r="A32" s="188" t="s">
        <v>181</v>
      </c>
      <c r="B32" s="189">
        <v>2758801</v>
      </c>
      <c r="C32" s="189">
        <v>2397925</v>
      </c>
      <c r="D32" s="189">
        <v>2758801</v>
      </c>
      <c r="E32" s="189">
        <v>2397925</v>
      </c>
      <c r="F32" s="190">
        <v>-13.080899999673781</v>
      </c>
    </row>
    <row r="33" spans="1:6" ht="15.6" customHeight="1">
      <c r="A33" s="188" t="s">
        <v>182</v>
      </c>
      <c r="B33" s="189">
        <v>21243</v>
      </c>
      <c r="C33" s="189">
        <v>31268</v>
      </c>
      <c r="D33" s="189">
        <v>21243</v>
      </c>
      <c r="E33" s="189">
        <v>31268</v>
      </c>
      <c r="F33" s="190">
        <v>47.192016193569657</v>
      </c>
    </row>
    <row r="34" spans="1:6" ht="15.6" customHeight="1">
      <c r="A34" s="188" t="s">
        <v>183</v>
      </c>
      <c r="B34" s="189">
        <v>50</v>
      </c>
      <c r="C34" s="189">
        <v>2246</v>
      </c>
      <c r="D34" s="189">
        <v>50</v>
      </c>
      <c r="E34" s="189">
        <v>2246</v>
      </c>
      <c r="F34" s="190">
        <v>4392</v>
      </c>
    </row>
    <row r="35" spans="1:6" ht="15.6" customHeight="1">
      <c r="A35" s="156" t="s">
        <v>153</v>
      </c>
      <c r="B35" s="76">
        <f>SUM(B7:B34)</f>
        <v>12174436</v>
      </c>
      <c r="C35" s="77">
        <f>SUM(C7:C34)</f>
        <v>11257762</v>
      </c>
      <c r="D35" s="178">
        <f>SUM(D7:D34)</f>
        <v>12174436</v>
      </c>
      <c r="E35" s="178">
        <f>SUM(E7:E34)</f>
        <v>11257762</v>
      </c>
      <c r="F35" s="177">
        <f>E35*100/D35-100</f>
        <v>-7.5294986971059643</v>
      </c>
    </row>
    <row r="36" spans="1:6" ht="15.6" customHeight="1">
      <c r="A36" s="73" t="s">
        <v>65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48" priority="2">
      <formula>MOD(ROW(),2)=0</formula>
    </cfRule>
  </conditionalFormatting>
  <conditionalFormatting sqref="F7:F35">
    <cfRule type="expression" dxfId="4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804E72-7ECD-4F25-AC96-24A346AAB9C2}">
  <sheetPr codeName="Hoja1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297</v>
      </c>
      <c r="C8" s="189">
        <v>5249</v>
      </c>
      <c r="D8" s="189">
        <v>297</v>
      </c>
      <c r="E8" s="189">
        <v>5249</v>
      </c>
      <c r="F8" s="190">
        <v>1667.340067340067</v>
      </c>
      <c r="G8" s="6"/>
    </row>
    <row r="9" spans="1:14" ht="15.6" customHeight="1">
      <c r="A9" s="188" t="s">
        <v>8</v>
      </c>
      <c r="B9" s="189">
        <v>0</v>
      </c>
      <c r="C9" s="189">
        <v>15</v>
      </c>
      <c r="D9" s="189">
        <v>0</v>
      </c>
      <c r="E9" s="189">
        <v>15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3989965</v>
      </c>
      <c r="C11" s="189">
        <v>3811396</v>
      </c>
      <c r="D11" s="189">
        <v>3989965</v>
      </c>
      <c r="E11" s="189">
        <v>3811396</v>
      </c>
      <c r="F11" s="190">
        <v>-4.4754527921924137</v>
      </c>
    </row>
    <row r="12" spans="1:14" ht="15.6" customHeight="1">
      <c r="A12" s="188" t="s">
        <v>6</v>
      </c>
      <c r="B12" s="189">
        <v>15917</v>
      </c>
      <c r="C12" s="189">
        <v>16749</v>
      </c>
      <c r="D12" s="189">
        <v>15917</v>
      </c>
      <c r="E12" s="189">
        <v>16749</v>
      </c>
      <c r="F12" s="190">
        <v>5.2271156624992159</v>
      </c>
    </row>
    <row r="13" spans="1:14" ht="15.6" customHeight="1">
      <c r="A13" s="188" t="s">
        <v>175</v>
      </c>
      <c r="B13" s="189">
        <v>0</v>
      </c>
      <c r="C13" s="189">
        <v>5</v>
      </c>
      <c r="D13" s="189">
        <v>0</v>
      </c>
      <c r="E13" s="189">
        <v>5</v>
      </c>
      <c r="F13" s="190" t="s">
        <v>151</v>
      </c>
    </row>
    <row r="14" spans="1:14" ht="15.6" customHeight="1">
      <c r="A14" s="188" t="s">
        <v>148</v>
      </c>
      <c r="B14" s="189">
        <v>1705021</v>
      </c>
      <c r="C14" s="189">
        <v>1324582</v>
      </c>
      <c r="D14" s="189">
        <v>1705021</v>
      </c>
      <c r="E14" s="189">
        <v>1324582</v>
      </c>
      <c r="F14" s="190">
        <v>-22.312863008725401</v>
      </c>
    </row>
    <row r="15" spans="1:14" ht="15.6" customHeight="1">
      <c r="A15" s="188" t="s">
        <v>145</v>
      </c>
      <c r="B15" s="189">
        <v>4973</v>
      </c>
      <c r="C15" s="189">
        <v>3998</v>
      </c>
      <c r="D15" s="189">
        <v>4973</v>
      </c>
      <c r="E15" s="189">
        <v>3998</v>
      </c>
      <c r="F15" s="190">
        <v>-19.605871707218981</v>
      </c>
    </row>
    <row r="16" spans="1:14" ht="15.6" customHeight="1">
      <c r="A16" s="188" t="s">
        <v>144</v>
      </c>
      <c r="B16" s="189">
        <v>0</v>
      </c>
      <c r="C16" s="189">
        <v>1445</v>
      </c>
      <c r="D16" s="189">
        <v>0</v>
      </c>
      <c r="E16" s="189">
        <v>1445</v>
      </c>
      <c r="F16" s="190" t="s">
        <v>151</v>
      </c>
      <c r="G16" s="1"/>
    </row>
    <row r="17" spans="1:7" ht="15.6" customHeight="1">
      <c r="A17" s="188" t="s">
        <v>150</v>
      </c>
      <c r="B17" s="189">
        <v>103</v>
      </c>
      <c r="C17" s="189">
        <v>285</v>
      </c>
      <c r="D17" s="189">
        <v>103</v>
      </c>
      <c r="E17" s="189">
        <v>285</v>
      </c>
      <c r="F17" s="190">
        <v>176.69902912621359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209</v>
      </c>
      <c r="C19" s="189">
        <v>306</v>
      </c>
      <c r="D19" s="189">
        <v>209</v>
      </c>
      <c r="E19" s="189">
        <v>306</v>
      </c>
      <c r="F19" s="190">
        <v>46.411483253588528</v>
      </c>
    </row>
    <row r="20" spans="1:7" ht="15.6" customHeight="1">
      <c r="A20" s="188" t="s">
        <v>142</v>
      </c>
      <c r="B20" s="189">
        <v>8</v>
      </c>
      <c r="C20" s="189">
        <v>49</v>
      </c>
      <c r="D20" s="189">
        <v>8</v>
      </c>
      <c r="E20" s="189">
        <v>49</v>
      </c>
      <c r="F20" s="190">
        <v>512.5</v>
      </c>
    </row>
    <row r="21" spans="1:7" ht="15.6" customHeight="1">
      <c r="A21" s="188" t="s">
        <v>149</v>
      </c>
      <c r="B21" s="189">
        <v>10261</v>
      </c>
      <c r="C21" s="189">
        <v>10306</v>
      </c>
      <c r="D21" s="189">
        <v>10261</v>
      </c>
      <c r="E21" s="189">
        <v>10306</v>
      </c>
      <c r="F21" s="190">
        <v>0.43855374719812801</v>
      </c>
    </row>
    <row r="22" spans="1:7" ht="15.6" customHeight="1">
      <c r="A22" s="188" t="s">
        <v>146</v>
      </c>
      <c r="B22" s="189">
        <v>892237</v>
      </c>
      <c r="C22" s="189">
        <v>1112140</v>
      </c>
      <c r="D22" s="189">
        <v>892237</v>
      </c>
      <c r="E22" s="189">
        <v>1112140</v>
      </c>
      <c r="F22" s="190">
        <v>24.646254302388272</v>
      </c>
    </row>
    <row r="23" spans="1:7" ht="15.6" customHeight="1">
      <c r="A23" s="188" t="s">
        <v>165</v>
      </c>
      <c r="B23" s="189">
        <v>4</v>
      </c>
      <c r="C23" s="189">
        <v>234051</v>
      </c>
      <c r="D23" s="189">
        <v>4</v>
      </c>
      <c r="E23" s="189">
        <v>234051</v>
      </c>
      <c r="F23" s="190">
        <v>5851175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46394</v>
      </c>
      <c r="C28" s="189">
        <v>71549</v>
      </c>
      <c r="D28" s="189">
        <v>46394</v>
      </c>
      <c r="E28" s="189">
        <v>71549</v>
      </c>
      <c r="F28" s="190">
        <v>54.220373324136737</v>
      </c>
    </row>
    <row r="29" spans="1:7" ht="15.6" customHeight="1">
      <c r="A29" s="188" t="s">
        <v>178</v>
      </c>
      <c r="B29" s="189">
        <v>15623</v>
      </c>
      <c r="C29" s="189">
        <v>23548</v>
      </c>
      <c r="D29" s="189">
        <v>15623</v>
      </c>
      <c r="E29" s="189">
        <v>23548</v>
      </c>
      <c r="F29" s="190">
        <v>50.726492991102873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2736747</v>
      </c>
      <c r="C32" s="189">
        <v>2351250</v>
      </c>
      <c r="D32" s="189">
        <v>2736747</v>
      </c>
      <c r="E32" s="189">
        <v>2351250</v>
      </c>
      <c r="F32" s="190">
        <v>-14.085956794690929</v>
      </c>
    </row>
    <row r="33" spans="1:6" ht="15.6" customHeight="1">
      <c r="A33" s="188" t="s">
        <v>182</v>
      </c>
      <c r="B33" s="189">
        <v>8651</v>
      </c>
      <c r="C33" s="189">
        <v>21272</v>
      </c>
      <c r="D33" s="189">
        <v>8651</v>
      </c>
      <c r="E33" s="189">
        <v>21272</v>
      </c>
      <c r="F33" s="190">
        <v>145.8906484799445</v>
      </c>
    </row>
    <row r="34" spans="1:6" ht="15.6" customHeight="1">
      <c r="A34" s="188" t="s">
        <v>183</v>
      </c>
      <c r="B34" s="189">
        <v>50</v>
      </c>
      <c r="C34" s="189">
        <v>0</v>
      </c>
      <c r="D34" s="189">
        <v>50</v>
      </c>
      <c r="E34" s="189">
        <v>0</v>
      </c>
      <c r="F34" s="190">
        <v>-100</v>
      </c>
    </row>
    <row r="35" spans="1:6" ht="15.6" customHeight="1">
      <c r="A35" s="156" t="s">
        <v>153</v>
      </c>
      <c r="B35" s="76">
        <f>SUM(B7:B34)</f>
        <v>9426460</v>
      </c>
      <c r="C35" s="77">
        <f>SUM(C7:C34)</f>
        <v>8988195</v>
      </c>
      <c r="D35" s="76">
        <f>SUM(D7:D34)</f>
        <v>9426460</v>
      </c>
      <c r="E35" s="78">
        <f>SUM(E7:E34)</f>
        <v>8988195</v>
      </c>
      <c r="F35" s="140">
        <f>E35*100/D35-100</f>
        <v>-4.6493063143534243</v>
      </c>
    </row>
    <row r="36" spans="1:6" ht="15.6" customHeight="1">
      <c r="A36" s="73" t="s">
        <v>65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6" priority="2">
      <formula>MOD(ROW(),2)=0</formula>
    </cfRule>
  </conditionalFormatting>
  <conditionalFormatting sqref="F7:F35">
    <cfRule type="expression" dxfId="4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2D166E-879E-472D-AB2B-AC68A326522A}">
  <sheetPr codeName="Hoja1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6210</v>
      </c>
      <c r="C8" s="189">
        <v>4382</v>
      </c>
      <c r="D8" s="189">
        <v>6210</v>
      </c>
      <c r="E8" s="189">
        <v>4382</v>
      </c>
      <c r="F8" s="190">
        <v>-29.43639291465378</v>
      </c>
      <c r="G8" s="6"/>
    </row>
    <row r="9" spans="1:14" ht="15.6" customHeight="1">
      <c r="A9" s="188" t="s">
        <v>8</v>
      </c>
      <c r="B9" s="189">
        <v>60781</v>
      </c>
      <c r="C9" s="189">
        <v>86689</v>
      </c>
      <c r="D9" s="189">
        <v>60781</v>
      </c>
      <c r="E9" s="189">
        <v>86689</v>
      </c>
      <c r="F9" s="190">
        <v>42.625162468534569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1054068</v>
      </c>
      <c r="C11" s="189">
        <v>1114538</v>
      </c>
      <c r="D11" s="189">
        <v>1054068</v>
      </c>
      <c r="E11" s="189">
        <v>1114538</v>
      </c>
      <c r="F11" s="190">
        <v>5.7368215333356147</v>
      </c>
    </row>
    <row r="12" spans="1:14" ht="15.6" customHeight="1">
      <c r="A12" s="188" t="s">
        <v>6</v>
      </c>
      <c r="B12" s="189">
        <v>68593</v>
      </c>
      <c r="C12" s="189">
        <v>85216</v>
      </c>
      <c r="D12" s="189">
        <v>68593</v>
      </c>
      <c r="E12" s="189">
        <v>85216</v>
      </c>
      <c r="F12" s="190">
        <v>24.234251308442548</v>
      </c>
    </row>
    <row r="13" spans="1:14" ht="15.6" customHeight="1">
      <c r="A13" s="188" t="s">
        <v>175</v>
      </c>
      <c r="B13" s="189">
        <v>971240</v>
      </c>
      <c r="C13" s="189">
        <v>1058716</v>
      </c>
      <c r="D13" s="189">
        <v>971240</v>
      </c>
      <c r="E13" s="189">
        <v>1058716</v>
      </c>
      <c r="F13" s="190">
        <v>9.0066306989003806</v>
      </c>
    </row>
    <row r="14" spans="1:14" ht="15.6" customHeight="1">
      <c r="A14" s="188" t="s">
        <v>148</v>
      </c>
      <c r="B14" s="189">
        <v>842985</v>
      </c>
      <c r="C14" s="189">
        <v>826313</v>
      </c>
      <c r="D14" s="189">
        <v>842985</v>
      </c>
      <c r="E14" s="189">
        <v>826313</v>
      </c>
      <c r="F14" s="190">
        <v>-1.9777338861308349</v>
      </c>
    </row>
    <row r="15" spans="1:14" ht="15.6" customHeight="1">
      <c r="A15" s="188" t="s">
        <v>145</v>
      </c>
      <c r="B15" s="189">
        <v>46098</v>
      </c>
      <c r="C15" s="189">
        <v>89132</v>
      </c>
      <c r="D15" s="189">
        <v>46098</v>
      </c>
      <c r="E15" s="189">
        <v>89132</v>
      </c>
      <c r="F15" s="190">
        <v>93.353290815219736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6149</v>
      </c>
      <c r="C17" s="189">
        <v>0</v>
      </c>
      <c r="D17" s="189">
        <v>6149</v>
      </c>
      <c r="E17" s="189">
        <v>0</v>
      </c>
      <c r="F17" s="190">
        <v>-100</v>
      </c>
      <c r="G17" s="2"/>
    </row>
    <row r="18" spans="1:7" ht="15.6" customHeight="1">
      <c r="A18" s="188" t="s">
        <v>147</v>
      </c>
      <c r="B18" s="189">
        <v>46545</v>
      </c>
      <c r="C18" s="189">
        <v>50251</v>
      </c>
      <c r="D18" s="189">
        <v>46545</v>
      </c>
      <c r="E18" s="189">
        <v>50251</v>
      </c>
      <c r="F18" s="190">
        <v>7.962187130733696</v>
      </c>
    </row>
    <row r="19" spans="1:7" ht="15.6" customHeight="1">
      <c r="A19" s="188" t="s">
        <v>143</v>
      </c>
      <c r="B19" s="189">
        <v>1135</v>
      </c>
      <c r="C19" s="189">
        <v>3187</v>
      </c>
      <c r="D19" s="189">
        <v>1135</v>
      </c>
      <c r="E19" s="189">
        <v>3187</v>
      </c>
      <c r="F19" s="190">
        <v>180.79295154185019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58406</v>
      </c>
      <c r="C21" s="189">
        <v>44972</v>
      </c>
      <c r="D21" s="189">
        <v>58406</v>
      </c>
      <c r="E21" s="189">
        <v>44972</v>
      </c>
      <c r="F21" s="190">
        <v>-23.001061534773829</v>
      </c>
    </row>
    <row r="22" spans="1:7" ht="15.6" customHeight="1">
      <c r="A22" s="188" t="s">
        <v>146</v>
      </c>
      <c r="B22" s="189">
        <v>420046</v>
      </c>
      <c r="C22" s="189">
        <v>487236</v>
      </c>
      <c r="D22" s="189">
        <v>420046</v>
      </c>
      <c r="E22" s="189">
        <v>487236</v>
      </c>
      <c r="F22" s="190">
        <v>15.9958671193155</v>
      </c>
    </row>
    <row r="23" spans="1:7" ht="15.6" customHeight="1">
      <c r="A23" s="188" t="s">
        <v>165</v>
      </c>
      <c r="B23" s="189">
        <v>62165</v>
      </c>
      <c r="C23" s="189">
        <v>35559</v>
      </c>
      <c r="D23" s="189">
        <v>62165</v>
      </c>
      <c r="E23" s="189">
        <v>35559</v>
      </c>
      <c r="F23" s="190">
        <v>-42.799002654226648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36026</v>
      </c>
      <c r="C25" s="189">
        <v>39701</v>
      </c>
      <c r="D25" s="189">
        <v>36026</v>
      </c>
      <c r="E25" s="189">
        <v>39701</v>
      </c>
      <c r="F25" s="190">
        <v>10.200965969022381</v>
      </c>
    </row>
    <row r="26" spans="1:7" ht="15.6" customHeight="1">
      <c r="A26" s="188" t="s">
        <v>152</v>
      </c>
      <c r="B26" s="189">
        <v>43246</v>
      </c>
      <c r="C26" s="189">
        <v>56869</v>
      </c>
      <c r="D26" s="189">
        <v>43246</v>
      </c>
      <c r="E26" s="189">
        <v>56869</v>
      </c>
      <c r="F26" s="190">
        <v>31.501179299819629</v>
      </c>
    </row>
    <row r="27" spans="1:7" ht="15.6" customHeight="1">
      <c r="A27" s="188" t="s">
        <v>173</v>
      </c>
      <c r="B27" s="189">
        <v>46489</v>
      </c>
      <c r="C27" s="189">
        <v>34473</v>
      </c>
      <c r="D27" s="189">
        <v>46489</v>
      </c>
      <c r="E27" s="189">
        <v>34473</v>
      </c>
      <c r="F27" s="190">
        <v>-25.846974553120091</v>
      </c>
    </row>
    <row r="28" spans="1:7" ht="15.6" customHeight="1">
      <c r="A28" s="188" t="s">
        <v>177</v>
      </c>
      <c r="B28" s="189">
        <v>439318</v>
      </c>
      <c r="C28" s="189">
        <v>439886</v>
      </c>
      <c r="D28" s="189">
        <v>439318</v>
      </c>
      <c r="E28" s="189">
        <v>439886</v>
      </c>
      <c r="F28" s="190">
        <v>0.12929131062237789</v>
      </c>
    </row>
    <row r="29" spans="1:7" ht="15.6" customHeight="1">
      <c r="A29" s="188" t="s">
        <v>178</v>
      </c>
      <c r="B29" s="189">
        <v>203581</v>
      </c>
      <c r="C29" s="189">
        <v>123602</v>
      </c>
      <c r="D29" s="189">
        <v>203581</v>
      </c>
      <c r="E29" s="189">
        <v>123602</v>
      </c>
      <c r="F29" s="190">
        <v>-39.286082689445479</v>
      </c>
    </row>
    <row r="30" spans="1:7" ht="15.6" customHeight="1">
      <c r="A30" s="188" t="s">
        <v>179</v>
      </c>
      <c r="B30" s="189">
        <v>14923</v>
      </c>
      <c r="C30" s="189">
        <v>14429</v>
      </c>
      <c r="D30" s="189">
        <v>14923</v>
      </c>
      <c r="E30" s="189">
        <v>14429</v>
      </c>
      <c r="F30" s="190">
        <v>-3.3103263418883562</v>
      </c>
    </row>
    <row r="31" spans="1:7" ht="15.6" customHeight="1">
      <c r="A31" s="188" t="s">
        <v>180</v>
      </c>
      <c r="B31" s="189">
        <v>37469</v>
      </c>
      <c r="C31" s="189">
        <v>28973</v>
      </c>
      <c r="D31" s="189">
        <v>37469</v>
      </c>
      <c r="E31" s="189">
        <v>28973</v>
      </c>
      <c r="F31" s="190">
        <v>-22.674744455416469</v>
      </c>
    </row>
    <row r="32" spans="1:7" ht="15.6" customHeight="1">
      <c r="A32" s="188" t="s">
        <v>181</v>
      </c>
      <c r="B32" s="189">
        <v>1056792</v>
      </c>
      <c r="C32" s="189">
        <v>1025942</v>
      </c>
      <c r="D32" s="189">
        <v>1056792</v>
      </c>
      <c r="E32" s="189">
        <v>1025942</v>
      </c>
      <c r="F32" s="190">
        <v>-2.919212106071968</v>
      </c>
    </row>
    <row r="33" spans="1:6" ht="15.6" customHeight="1">
      <c r="A33" s="188" t="s">
        <v>182</v>
      </c>
      <c r="B33" s="189">
        <v>130578</v>
      </c>
      <c r="C33" s="189">
        <v>80220</v>
      </c>
      <c r="D33" s="189">
        <v>130578</v>
      </c>
      <c r="E33" s="189">
        <v>80220</v>
      </c>
      <c r="F33" s="190">
        <v>-38.565455130266969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5652843</v>
      </c>
      <c r="C35" s="77">
        <f>SUM(C7:C34)</f>
        <v>5730286</v>
      </c>
      <c r="D35" s="76">
        <f>SUM(D7:D34)</f>
        <v>5652843</v>
      </c>
      <c r="E35" s="78">
        <f>SUM(E7:E34)</f>
        <v>5730286</v>
      </c>
      <c r="F35" s="140">
        <f>E35*100/D35-100</f>
        <v>1.3699832102182938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4" priority="2">
      <formula>MOD(ROW(),2)=0</formula>
    </cfRule>
  </conditionalFormatting>
  <conditionalFormatting sqref="F7:F35">
    <cfRule type="expression" dxfId="4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C57F52-EDFB-480B-99E9-A5A1515872EB}">
  <sheetPr codeName="Hoja1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232</v>
      </c>
      <c r="C8" s="189">
        <v>42</v>
      </c>
      <c r="D8" s="189">
        <v>232</v>
      </c>
      <c r="E8" s="189">
        <v>42</v>
      </c>
      <c r="F8" s="190">
        <v>-81.896551724137936</v>
      </c>
      <c r="G8" s="6"/>
    </row>
    <row r="9" spans="1:14" ht="15.6" customHeight="1">
      <c r="A9" s="188" t="s">
        <v>8</v>
      </c>
      <c r="B9" s="189">
        <v>3102</v>
      </c>
      <c r="C9" s="189">
        <v>4507</v>
      </c>
      <c r="D9" s="189">
        <v>3102</v>
      </c>
      <c r="E9" s="189">
        <v>4507</v>
      </c>
      <c r="F9" s="190">
        <v>45.293359123146359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43635</v>
      </c>
      <c r="C11" s="189">
        <v>45851</v>
      </c>
      <c r="D11" s="189">
        <v>43635</v>
      </c>
      <c r="E11" s="189">
        <v>45851</v>
      </c>
      <c r="F11" s="190">
        <v>5.0784920362094681</v>
      </c>
    </row>
    <row r="12" spans="1:14" ht="15.6" customHeight="1">
      <c r="A12" s="188" t="s">
        <v>6</v>
      </c>
      <c r="B12" s="189">
        <v>2237</v>
      </c>
      <c r="C12" s="189">
        <v>2948</v>
      </c>
      <c r="D12" s="189">
        <v>2237</v>
      </c>
      <c r="E12" s="189">
        <v>2948</v>
      </c>
      <c r="F12" s="190">
        <v>31.78363880196693</v>
      </c>
    </row>
    <row r="13" spans="1:14" ht="15.6" customHeight="1">
      <c r="A13" s="188" t="s">
        <v>175</v>
      </c>
      <c r="B13" s="189">
        <v>45193</v>
      </c>
      <c r="C13" s="189">
        <v>48401</v>
      </c>
      <c r="D13" s="189">
        <v>45193</v>
      </c>
      <c r="E13" s="189">
        <v>48401</v>
      </c>
      <c r="F13" s="190">
        <v>7.0984444493616206</v>
      </c>
    </row>
    <row r="14" spans="1:14" ht="15.6" customHeight="1">
      <c r="A14" s="188" t="s">
        <v>148</v>
      </c>
      <c r="B14" s="189">
        <v>30213</v>
      </c>
      <c r="C14" s="189">
        <v>29669</v>
      </c>
      <c r="D14" s="189">
        <v>30213</v>
      </c>
      <c r="E14" s="189">
        <v>29669</v>
      </c>
      <c r="F14" s="190">
        <v>-1.8005494323635529</v>
      </c>
    </row>
    <row r="15" spans="1:14" ht="15.6" customHeight="1">
      <c r="A15" s="188" t="s">
        <v>145</v>
      </c>
      <c r="B15" s="189">
        <v>1509</v>
      </c>
      <c r="C15" s="189">
        <v>3337</v>
      </c>
      <c r="D15" s="189">
        <v>1509</v>
      </c>
      <c r="E15" s="189">
        <v>3337</v>
      </c>
      <c r="F15" s="190">
        <v>121.1398277004639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2676</v>
      </c>
      <c r="C18" s="189">
        <v>2740</v>
      </c>
      <c r="D18" s="189">
        <v>2676</v>
      </c>
      <c r="E18" s="189">
        <v>2740</v>
      </c>
      <c r="F18" s="190">
        <v>2.3916292974588909</v>
      </c>
    </row>
    <row r="19" spans="1:7" ht="15.6" customHeight="1">
      <c r="A19" s="188" t="s">
        <v>143</v>
      </c>
      <c r="B19" s="189">
        <v>2</v>
      </c>
      <c r="C19" s="189">
        <v>0</v>
      </c>
      <c r="D19" s="189">
        <v>2</v>
      </c>
      <c r="E19" s="189">
        <v>0</v>
      </c>
      <c r="F19" s="190">
        <v>-100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2920</v>
      </c>
      <c r="C21" s="189">
        <v>2246</v>
      </c>
      <c r="D21" s="189">
        <v>2920</v>
      </c>
      <c r="E21" s="189">
        <v>2246</v>
      </c>
      <c r="F21" s="190">
        <v>-23.082191780821919</v>
      </c>
    </row>
    <row r="22" spans="1:7" ht="15.6" customHeight="1">
      <c r="A22" s="188" t="s">
        <v>146</v>
      </c>
      <c r="B22" s="189">
        <v>28460</v>
      </c>
      <c r="C22" s="189">
        <v>29329</v>
      </c>
      <c r="D22" s="189">
        <v>28460</v>
      </c>
      <c r="E22" s="189">
        <v>29329</v>
      </c>
      <c r="F22" s="190">
        <v>3.0534082923401229</v>
      </c>
    </row>
    <row r="23" spans="1:7" ht="15.6" customHeight="1">
      <c r="A23" s="188" t="s">
        <v>165</v>
      </c>
      <c r="B23" s="189">
        <v>3284</v>
      </c>
      <c r="C23" s="189">
        <v>2036</v>
      </c>
      <c r="D23" s="189">
        <v>3284</v>
      </c>
      <c r="E23" s="189">
        <v>2036</v>
      </c>
      <c r="F23" s="190">
        <v>-38.002436053593179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2331</v>
      </c>
      <c r="C25" s="189">
        <v>2506</v>
      </c>
      <c r="D25" s="189">
        <v>2331</v>
      </c>
      <c r="E25" s="189">
        <v>2506</v>
      </c>
      <c r="F25" s="190">
        <v>7.5075075075075119</v>
      </c>
    </row>
    <row r="26" spans="1:7" ht="15.6" customHeight="1">
      <c r="A26" s="188" t="s">
        <v>152</v>
      </c>
      <c r="B26" s="189">
        <v>1760</v>
      </c>
      <c r="C26" s="189">
        <v>2240</v>
      </c>
      <c r="D26" s="189">
        <v>1760</v>
      </c>
      <c r="E26" s="189">
        <v>2240</v>
      </c>
      <c r="F26" s="190">
        <v>27.27272727272727</v>
      </c>
    </row>
    <row r="27" spans="1:7" ht="15.6" customHeight="1">
      <c r="A27" s="188" t="s">
        <v>173</v>
      </c>
      <c r="B27" s="189">
        <v>280</v>
      </c>
      <c r="C27" s="189">
        <v>262</v>
      </c>
      <c r="D27" s="189">
        <v>280</v>
      </c>
      <c r="E27" s="189">
        <v>262</v>
      </c>
      <c r="F27" s="190">
        <v>-6.4285714285714306</v>
      </c>
    </row>
    <row r="28" spans="1:7" ht="15.6" customHeight="1">
      <c r="A28" s="188" t="s">
        <v>177</v>
      </c>
      <c r="B28" s="189">
        <v>26276</v>
      </c>
      <c r="C28" s="189">
        <v>25474</v>
      </c>
      <c r="D28" s="189">
        <v>26276</v>
      </c>
      <c r="E28" s="189">
        <v>25474</v>
      </c>
      <c r="F28" s="190">
        <v>-3.052214949002888</v>
      </c>
    </row>
    <row r="29" spans="1:7" ht="15.6" customHeight="1">
      <c r="A29" s="188" t="s">
        <v>178</v>
      </c>
      <c r="B29" s="189">
        <v>5661</v>
      </c>
      <c r="C29" s="189">
        <v>3047</v>
      </c>
      <c r="D29" s="189">
        <v>5661</v>
      </c>
      <c r="E29" s="189">
        <v>3047</v>
      </c>
      <c r="F29" s="190">
        <v>-46.175587352057939</v>
      </c>
    </row>
    <row r="30" spans="1:7" ht="15.6" customHeight="1">
      <c r="A30" s="188" t="s">
        <v>179</v>
      </c>
      <c r="B30" s="189">
        <v>676</v>
      </c>
      <c r="C30" s="189">
        <v>727</v>
      </c>
      <c r="D30" s="189">
        <v>676</v>
      </c>
      <c r="E30" s="189">
        <v>727</v>
      </c>
      <c r="F30" s="190">
        <v>7.5443786982248477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38455</v>
      </c>
      <c r="C32" s="189">
        <v>38595</v>
      </c>
      <c r="D32" s="189">
        <v>38455</v>
      </c>
      <c r="E32" s="189">
        <v>38595</v>
      </c>
      <c r="F32" s="190">
        <v>0.3640618905213841</v>
      </c>
    </row>
    <row r="33" spans="1:6" ht="15.6" customHeight="1">
      <c r="A33" s="188" t="s">
        <v>182</v>
      </c>
      <c r="B33" s="189">
        <v>1824</v>
      </c>
      <c r="C33" s="189">
        <v>1304</v>
      </c>
      <c r="D33" s="189">
        <v>1824</v>
      </c>
      <c r="E33" s="189">
        <v>1304</v>
      </c>
      <c r="F33" s="190">
        <v>-28.508771929824562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240726</v>
      </c>
      <c r="C35" s="77">
        <f>SUM(C7:C34)</f>
        <v>245261</v>
      </c>
      <c r="D35" s="178">
        <f>SUM(D7:D34)</f>
        <v>240726</v>
      </c>
      <c r="E35" s="178">
        <f>SUM(E7:E34)</f>
        <v>245261</v>
      </c>
      <c r="F35" s="140">
        <f>E35*100/D35-100</f>
        <v>1.883884582471353</v>
      </c>
    </row>
    <row r="36" spans="1:6" ht="15.6" customHeight="1">
      <c r="A36" s="73" t="s">
        <v>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2" priority="2">
      <formula>MOD(ROW(),2)=0</formula>
    </cfRule>
  </conditionalFormatting>
  <conditionalFormatting sqref="F7:F35">
    <cfRule type="expression" dxfId="4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928508-931D-4740-A4F8-7BD42B22E75A}">
  <sheetPr codeName="Hoja2">
    <pageSetUpPr fitToPage="1"/>
  </sheetPr>
  <dimension ref="B1:M34"/>
  <sheetViews>
    <sheetView workbookViewId="0"/>
  </sheetViews>
  <sheetFormatPr baseColWidth="10" defaultColWidth="8.88671875" defaultRowHeight="14.4"/>
  <cols>
    <col min="1" max="1" width="11" customWidth="1"/>
    <col min="2" max="2" width="12.44140625" customWidth="1"/>
    <col min="3" max="3" width="12.88671875" customWidth="1"/>
    <col min="4" max="4" width="11.44140625" customWidth="1"/>
    <col min="12" max="12" width="3.33203125" customWidth="1"/>
  </cols>
  <sheetData>
    <row r="1" spans="2:13" ht="21">
      <c r="E1" s="5"/>
      <c r="H1" s="191"/>
      <c r="I1" s="191"/>
      <c r="J1" s="191"/>
      <c r="K1" s="191"/>
      <c r="L1" s="191"/>
      <c r="M1" s="191"/>
    </row>
    <row r="2" spans="2:13" ht="18">
      <c r="H2" s="192"/>
      <c r="I2" s="192"/>
      <c r="J2" s="192"/>
      <c r="K2" s="192"/>
      <c r="L2" s="192"/>
      <c r="M2" s="192"/>
    </row>
    <row r="5" spans="2:13" ht="15.6">
      <c r="F5" s="11"/>
    </row>
    <row r="7" spans="2:13" ht="15.6">
      <c r="B7" s="9"/>
      <c r="C7" s="9"/>
    </row>
    <row r="8" spans="2:13" ht="15.6">
      <c r="B8" s="9"/>
      <c r="C8" s="9"/>
    </row>
    <row r="9" spans="2:13" ht="15.6">
      <c r="B9" s="9"/>
      <c r="C9" s="9"/>
    </row>
    <row r="10" spans="2:13" ht="15.6">
      <c r="B10" s="10"/>
      <c r="C10" s="10"/>
    </row>
    <row r="11" spans="2:13" ht="15.6">
      <c r="B11" s="9"/>
      <c r="C11" s="9"/>
    </row>
    <row r="12" spans="2:13" ht="15.6">
      <c r="B12" s="9"/>
      <c r="C12" s="9"/>
    </row>
    <row r="13" spans="2:13" ht="15.6">
      <c r="B13" s="9"/>
      <c r="C13" s="9"/>
    </row>
    <row r="14" spans="2:13" ht="15.6">
      <c r="B14" s="10"/>
      <c r="C14" s="10"/>
    </row>
    <row r="15" spans="2:13" ht="17.399999999999999" customHeight="1">
      <c r="B15" s="9"/>
      <c r="C15" s="9"/>
    </row>
    <row r="16" spans="2:13" ht="16.2" customHeight="1">
      <c r="B16" s="9"/>
      <c r="C16" s="12"/>
      <c r="G16" s="1"/>
    </row>
    <row r="17" spans="2:13" ht="17.399999999999999" customHeight="1">
      <c r="B17" s="10"/>
      <c r="C17" s="10"/>
      <c r="G17" s="2"/>
    </row>
    <row r="18" spans="2:13" ht="15.6">
      <c r="B18" s="9"/>
      <c r="C18" s="9"/>
    </row>
    <row r="19" spans="2:13" ht="15.6">
      <c r="B19" s="9"/>
      <c r="C19" s="9"/>
    </row>
    <row r="20" spans="2:13" ht="15.6">
      <c r="B20" s="10"/>
      <c r="C20" s="10"/>
    </row>
    <row r="21" spans="2:13" ht="15.6">
      <c r="B21" s="9"/>
      <c r="C21" s="9"/>
    </row>
    <row r="22" spans="2:13" ht="15.6">
      <c r="B22" s="10"/>
      <c r="C22" s="10"/>
    </row>
    <row r="23" spans="2:13" ht="15.6">
      <c r="B23" s="9"/>
      <c r="C23" s="9"/>
    </row>
    <row r="24" spans="2:13" ht="15.6">
      <c r="B24" s="10"/>
      <c r="C24" s="10"/>
    </row>
    <row r="25" spans="2:13" ht="15.6">
      <c r="B25" s="10"/>
      <c r="C25" s="10"/>
    </row>
    <row r="26" spans="2:13" ht="15.6">
      <c r="B26" s="10"/>
      <c r="C26" s="10"/>
    </row>
    <row r="27" spans="2:13" ht="15.6">
      <c r="B27" s="10"/>
      <c r="C27" s="10"/>
    </row>
    <row r="28" spans="2:13" ht="15.6">
      <c r="B28" s="9"/>
      <c r="C28" s="9"/>
    </row>
    <row r="29" spans="2:13" ht="15.6">
      <c r="B29" s="10"/>
      <c r="C29" s="10"/>
      <c r="M29" s="8"/>
    </row>
    <row r="30" spans="2:13" ht="15.6">
      <c r="B30" s="9"/>
      <c r="C30" s="9"/>
    </row>
    <row r="31" spans="2:13" ht="15.6">
      <c r="B31" s="9"/>
      <c r="C31" s="9"/>
    </row>
    <row r="32" spans="2:13" ht="15.6">
      <c r="B32" s="9"/>
      <c r="C32" s="9"/>
    </row>
    <row r="33" spans="2:3" ht="15.6">
      <c r="B33" s="10"/>
      <c r="C33" s="10"/>
    </row>
    <row r="34" spans="2:3" ht="15.6">
      <c r="B34" s="10"/>
      <c r="C34" s="10"/>
    </row>
  </sheetData>
  <mergeCells count="2">
    <mergeCell ref="H1:M1"/>
    <mergeCell ref="H2:M2"/>
  </mergeCells>
  <pageMargins left="0.70866141732283505" right="0.70866141732283505" top="0.74803149606299202" bottom="0.74803149606299202" header="0.31496062992126" footer="0.31496062992126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F81748-EA95-486C-B36E-50690B125B5C}">
  <sheetPr codeName="Hoja2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2</v>
      </c>
      <c r="D7" s="189">
        <v>0</v>
      </c>
      <c r="E7" s="189">
        <v>2</v>
      </c>
      <c r="F7" s="190" t="s">
        <v>151</v>
      </c>
      <c r="G7" s="37"/>
    </row>
    <row r="8" spans="1:14" ht="15.6" customHeight="1">
      <c r="A8" s="188" t="s">
        <v>11</v>
      </c>
      <c r="B8" s="189">
        <v>10634.75</v>
      </c>
      <c r="C8" s="189">
        <v>15695.25</v>
      </c>
      <c r="D8" s="189">
        <v>10634.75</v>
      </c>
      <c r="E8" s="189">
        <v>15695.25</v>
      </c>
      <c r="F8" s="190">
        <v>47.584569453912877</v>
      </c>
      <c r="G8" s="6"/>
    </row>
    <row r="9" spans="1:14" ht="15.6" customHeight="1">
      <c r="A9" s="188" t="s">
        <v>8</v>
      </c>
      <c r="B9" s="189">
        <v>1116.75</v>
      </c>
      <c r="C9" s="189">
        <v>1880</v>
      </c>
      <c r="D9" s="189">
        <v>1116.75</v>
      </c>
      <c r="E9" s="189">
        <v>1880</v>
      </c>
      <c r="F9" s="190">
        <v>68.345645847324818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372092</v>
      </c>
      <c r="C11" s="189">
        <v>356963</v>
      </c>
      <c r="D11" s="189">
        <v>372092</v>
      </c>
      <c r="E11" s="189">
        <v>356963</v>
      </c>
      <c r="F11" s="190">
        <v>-4.0659299313073092</v>
      </c>
    </row>
    <row r="12" spans="1:14" ht="15.6" customHeight="1">
      <c r="A12" s="188" t="s">
        <v>6</v>
      </c>
      <c r="B12" s="189">
        <v>16301.75</v>
      </c>
      <c r="C12" s="189">
        <v>17793</v>
      </c>
      <c r="D12" s="189">
        <v>16301.75</v>
      </c>
      <c r="E12" s="189">
        <v>17793</v>
      </c>
      <c r="F12" s="190">
        <v>9.1477908813470918</v>
      </c>
    </row>
    <row r="13" spans="1:14" ht="15.6" customHeight="1">
      <c r="A13" s="188" t="s">
        <v>175</v>
      </c>
      <c r="B13" s="189">
        <v>6047</v>
      </c>
      <c r="C13" s="189">
        <v>6206</v>
      </c>
      <c r="D13" s="189">
        <v>6047</v>
      </c>
      <c r="E13" s="189">
        <v>6206</v>
      </c>
      <c r="F13" s="190">
        <v>2.6294030097568988</v>
      </c>
    </row>
    <row r="14" spans="1:14" ht="15.6" customHeight="1">
      <c r="A14" s="188" t="s">
        <v>148</v>
      </c>
      <c r="B14" s="189">
        <v>295727.75</v>
      </c>
      <c r="C14" s="189">
        <v>292207.5</v>
      </c>
      <c r="D14" s="189">
        <v>295727.75</v>
      </c>
      <c r="E14" s="189">
        <v>292207.5</v>
      </c>
      <c r="F14" s="190">
        <v>-1.190368506168255</v>
      </c>
    </row>
    <row r="15" spans="1:14" ht="15.6" customHeight="1">
      <c r="A15" s="188" t="s">
        <v>145</v>
      </c>
      <c r="B15" s="189">
        <v>36923</v>
      </c>
      <c r="C15" s="189">
        <v>30523</v>
      </c>
      <c r="D15" s="189">
        <v>36923</v>
      </c>
      <c r="E15" s="189">
        <v>30523</v>
      </c>
      <c r="F15" s="190">
        <v>-17.333369444519679</v>
      </c>
    </row>
    <row r="16" spans="1:14" ht="15.6" customHeight="1">
      <c r="A16" s="188" t="s">
        <v>144</v>
      </c>
      <c r="B16" s="189">
        <v>2789</v>
      </c>
      <c r="C16" s="189">
        <v>4203</v>
      </c>
      <c r="D16" s="189">
        <v>2789</v>
      </c>
      <c r="E16" s="189">
        <v>4203</v>
      </c>
      <c r="F16" s="190">
        <v>50.699175331660093</v>
      </c>
      <c r="G16" s="1"/>
    </row>
    <row r="17" spans="1:7" ht="15.6" customHeight="1">
      <c r="A17" s="188" t="s">
        <v>150</v>
      </c>
      <c r="B17" s="189">
        <v>4827.25</v>
      </c>
      <c r="C17" s="189">
        <v>7314.5</v>
      </c>
      <c r="D17" s="189">
        <v>4827.25</v>
      </c>
      <c r="E17" s="189">
        <v>7314.5</v>
      </c>
      <c r="F17" s="190">
        <v>51.525195504686927</v>
      </c>
      <c r="G17" s="2"/>
    </row>
    <row r="18" spans="1:7" ht="15.6" customHeight="1">
      <c r="A18" s="188" t="s">
        <v>147</v>
      </c>
      <c r="B18" s="189">
        <v>487</v>
      </c>
      <c r="C18" s="189">
        <v>486</v>
      </c>
      <c r="D18" s="189">
        <v>487</v>
      </c>
      <c r="E18" s="189">
        <v>486</v>
      </c>
      <c r="F18" s="190">
        <v>-0.20533880903491311</v>
      </c>
    </row>
    <row r="19" spans="1:7" ht="15.6" customHeight="1">
      <c r="A19" s="188" t="s">
        <v>143</v>
      </c>
      <c r="B19" s="189">
        <v>1053</v>
      </c>
      <c r="C19" s="189">
        <v>825.75</v>
      </c>
      <c r="D19" s="189">
        <v>1053</v>
      </c>
      <c r="E19" s="189">
        <v>825.75</v>
      </c>
      <c r="F19" s="190">
        <v>-21.581196581196579</v>
      </c>
    </row>
    <row r="20" spans="1:7" ht="15.6" customHeight="1">
      <c r="A20" s="188" t="s">
        <v>142</v>
      </c>
      <c r="B20" s="189">
        <v>5190</v>
      </c>
      <c r="C20" s="189">
        <v>5669</v>
      </c>
      <c r="D20" s="189">
        <v>5190</v>
      </c>
      <c r="E20" s="189">
        <v>5669</v>
      </c>
      <c r="F20" s="190">
        <v>9.2292870905587705</v>
      </c>
    </row>
    <row r="21" spans="1:7" ht="15.6" customHeight="1">
      <c r="A21" s="188" t="s">
        <v>149</v>
      </c>
      <c r="B21" s="189">
        <v>7990.5</v>
      </c>
      <c r="C21" s="189">
        <v>8384</v>
      </c>
      <c r="D21" s="189">
        <v>7990.5</v>
      </c>
      <c r="E21" s="189">
        <v>8384</v>
      </c>
      <c r="F21" s="190">
        <v>4.9245979600775911</v>
      </c>
    </row>
    <row r="22" spans="1:7" ht="15.6" customHeight="1">
      <c r="A22" s="188" t="s">
        <v>146</v>
      </c>
      <c r="B22" s="189">
        <v>109692</v>
      </c>
      <c r="C22" s="189">
        <v>134823</v>
      </c>
      <c r="D22" s="189">
        <v>109692</v>
      </c>
      <c r="E22" s="189">
        <v>134823</v>
      </c>
      <c r="F22" s="190">
        <v>22.910513072967941</v>
      </c>
    </row>
    <row r="23" spans="1:7" ht="15.6" customHeight="1">
      <c r="A23" s="188" t="s">
        <v>165</v>
      </c>
      <c r="B23" s="189">
        <v>1815</v>
      </c>
      <c r="C23" s="189">
        <v>22376.75</v>
      </c>
      <c r="D23" s="189">
        <v>1815</v>
      </c>
      <c r="E23" s="189">
        <v>22376.75</v>
      </c>
      <c r="F23" s="190">
        <v>1132.878787878788</v>
      </c>
    </row>
    <row r="24" spans="1:7" ht="15.6" customHeight="1">
      <c r="A24" s="188" t="s">
        <v>141</v>
      </c>
      <c r="B24" s="189">
        <v>3236.75</v>
      </c>
      <c r="C24" s="189">
        <v>3462.75</v>
      </c>
      <c r="D24" s="189">
        <v>3236.75</v>
      </c>
      <c r="E24" s="189">
        <v>3462.75</v>
      </c>
      <c r="F24" s="190">
        <v>6.9823125048273766</v>
      </c>
    </row>
    <row r="25" spans="1:7" ht="15.6" customHeight="1">
      <c r="A25" s="188" t="s">
        <v>140</v>
      </c>
      <c r="B25" s="189">
        <v>501.5</v>
      </c>
      <c r="C25" s="189">
        <v>482</v>
      </c>
      <c r="D25" s="189">
        <v>501.5</v>
      </c>
      <c r="E25" s="189">
        <v>482</v>
      </c>
      <c r="F25" s="190">
        <v>-3.8883349950149579</v>
      </c>
    </row>
    <row r="26" spans="1:7" ht="15.6" customHeight="1">
      <c r="A26" s="188" t="s">
        <v>152</v>
      </c>
      <c r="B26" s="189">
        <v>27.5</v>
      </c>
      <c r="C26" s="189">
        <v>4</v>
      </c>
      <c r="D26" s="189">
        <v>27.5</v>
      </c>
      <c r="E26" s="189">
        <v>4</v>
      </c>
      <c r="F26" s="190">
        <v>-85.454545454545453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37311</v>
      </c>
      <c r="C28" s="189">
        <v>41611</v>
      </c>
      <c r="D28" s="189">
        <v>37311</v>
      </c>
      <c r="E28" s="189">
        <v>41611</v>
      </c>
      <c r="F28" s="190">
        <v>11.52475141379217</v>
      </c>
    </row>
    <row r="29" spans="1:7" ht="15.6" customHeight="1">
      <c r="A29" s="188" t="s">
        <v>178</v>
      </c>
      <c r="B29" s="189">
        <v>9155.75</v>
      </c>
      <c r="C29" s="189">
        <v>11385</v>
      </c>
      <c r="D29" s="189">
        <v>9155.75</v>
      </c>
      <c r="E29" s="189">
        <v>11385</v>
      </c>
      <c r="F29" s="190">
        <v>24.3480872675641</v>
      </c>
    </row>
    <row r="30" spans="1:7" ht="15.6" customHeight="1">
      <c r="A30" s="188" t="s">
        <v>179</v>
      </c>
      <c r="B30" s="189">
        <v>12511.75</v>
      </c>
      <c r="C30" s="189">
        <v>12377</v>
      </c>
      <c r="D30" s="189">
        <v>12511.75</v>
      </c>
      <c r="E30" s="189">
        <v>12377</v>
      </c>
      <c r="F30" s="190">
        <v>-1.076987631626267</v>
      </c>
    </row>
    <row r="31" spans="1:7" ht="15.6" customHeight="1">
      <c r="A31" s="188" t="s">
        <v>180</v>
      </c>
      <c r="B31" s="189">
        <v>1068</v>
      </c>
      <c r="C31" s="189">
        <v>835</v>
      </c>
      <c r="D31" s="189">
        <v>1068</v>
      </c>
      <c r="E31" s="189">
        <v>835</v>
      </c>
      <c r="F31" s="190">
        <v>-21.81647940074906</v>
      </c>
    </row>
    <row r="32" spans="1:7" ht="15.6" customHeight="1">
      <c r="A32" s="188" t="s">
        <v>181</v>
      </c>
      <c r="B32" s="189">
        <v>391482</v>
      </c>
      <c r="C32" s="189">
        <v>417442</v>
      </c>
      <c r="D32" s="189">
        <v>391482</v>
      </c>
      <c r="E32" s="189">
        <v>417442</v>
      </c>
      <c r="F32" s="190">
        <v>6.6312116521321514</v>
      </c>
    </row>
    <row r="33" spans="1:6" ht="15.6" customHeight="1">
      <c r="A33" s="188" t="s">
        <v>182</v>
      </c>
      <c r="B33" s="189">
        <v>17638</v>
      </c>
      <c r="C33" s="189">
        <v>18489</v>
      </c>
      <c r="D33" s="189">
        <v>17638</v>
      </c>
      <c r="E33" s="189">
        <v>18489</v>
      </c>
      <c r="F33" s="190">
        <v>4.8248100691688336</v>
      </c>
    </row>
    <row r="34" spans="1:6" ht="15.6" customHeight="1">
      <c r="A34" s="188" t="s">
        <v>183</v>
      </c>
      <c r="B34" s="189">
        <v>2806.5</v>
      </c>
      <c r="C34" s="189">
        <v>2579.75</v>
      </c>
      <c r="D34" s="189">
        <v>2806.5</v>
      </c>
      <c r="E34" s="189">
        <v>2579.75</v>
      </c>
      <c r="F34" s="190">
        <v>-8.0794584001425278</v>
      </c>
    </row>
    <row r="35" spans="1:6" ht="15.6" customHeight="1">
      <c r="A35" s="156" t="s">
        <v>153</v>
      </c>
      <c r="B35" s="76">
        <f>SUM(B7:B34)</f>
        <v>1348425.5</v>
      </c>
      <c r="C35" s="77">
        <f>SUM(C7:C34)</f>
        <v>1414019.25</v>
      </c>
      <c r="D35" s="76">
        <f>SUM(D7:D34)</f>
        <v>1348425.5</v>
      </c>
      <c r="E35" s="178">
        <f>SUM(E7:E34)</f>
        <v>1414019.25</v>
      </c>
      <c r="F35" s="140">
        <f>E35*100/D35-100</f>
        <v>4.8644697093017015</v>
      </c>
    </row>
    <row r="36" spans="1:6" ht="15.6" customHeight="1">
      <c r="A36" s="73" t="s">
        <v>56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40" priority="2">
      <formula>MOD(ROW(),2)=0</formula>
    </cfRule>
  </conditionalFormatting>
  <conditionalFormatting sqref="F7:F35">
    <cfRule type="expression" dxfId="3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EEF012-92B9-436A-B55C-82943E89AB3C}">
  <sheetPr codeName="Hoja2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38</v>
      </c>
      <c r="C8" s="189">
        <v>530</v>
      </c>
      <c r="D8" s="189">
        <v>38</v>
      </c>
      <c r="E8" s="189">
        <v>530</v>
      </c>
      <c r="F8" s="190">
        <v>1294.7368421052629</v>
      </c>
      <c r="G8" s="6"/>
    </row>
    <row r="9" spans="1:14" ht="15.6" customHeight="1">
      <c r="A9" s="188" t="s">
        <v>8</v>
      </c>
      <c r="B9" s="189">
        <v>0</v>
      </c>
      <c r="C9" s="189">
        <v>7</v>
      </c>
      <c r="D9" s="189">
        <v>0</v>
      </c>
      <c r="E9" s="189">
        <v>7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314859</v>
      </c>
      <c r="C11" s="189">
        <v>308132</v>
      </c>
      <c r="D11" s="189">
        <v>314859</v>
      </c>
      <c r="E11" s="189">
        <v>308132</v>
      </c>
      <c r="F11" s="190">
        <v>-2.1365118989770049</v>
      </c>
    </row>
    <row r="12" spans="1:14" ht="15.6" customHeight="1">
      <c r="A12" s="188" t="s">
        <v>6</v>
      </c>
      <c r="B12" s="189">
        <v>1619</v>
      </c>
      <c r="C12" s="189">
        <v>1497.75</v>
      </c>
      <c r="D12" s="189">
        <v>1619</v>
      </c>
      <c r="E12" s="189">
        <v>1497.75</v>
      </c>
      <c r="F12" s="190">
        <v>-7.4891908585546654</v>
      </c>
    </row>
    <row r="13" spans="1:14" ht="15.6" customHeight="1">
      <c r="A13" s="188" t="s">
        <v>175</v>
      </c>
      <c r="B13" s="189">
        <v>0</v>
      </c>
      <c r="C13" s="189">
        <v>2</v>
      </c>
      <c r="D13" s="189">
        <v>0</v>
      </c>
      <c r="E13" s="189">
        <v>2</v>
      </c>
      <c r="F13" s="190" t="s">
        <v>151</v>
      </c>
    </row>
    <row r="14" spans="1:14" ht="15.6" customHeight="1">
      <c r="A14" s="188" t="s">
        <v>148</v>
      </c>
      <c r="B14" s="189">
        <v>142361</v>
      </c>
      <c r="C14" s="189">
        <v>122508.5</v>
      </c>
      <c r="D14" s="189">
        <v>142361</v>
      </c>
      <c r="E14" s="189">
        <v>122508.5</v>
      </c>
      <c r="F14" s="190">
        <v>-13.94518161575151</v>
      </c>
    </row>
    <row r="15" spans="1:14" ht="15.6" customHeight="1">
      <c r="A15" s="188" t="s">
        <v>145</v>
      </c>
      <c r="B15" s="189">
        <v>394.75</v>
      </c>
      <c r="C15" s="189">
        <v>389</v>
      </c>
      <c r="D15" s="189">
        <v>394.75</v>
      </c>
      <c r="E15" s="189">
        <v>389</v>
      </c>
      <c r="F15" s="190">
        <v>-1.4566181127295721</v>
      </c>
    </row>
    <row r="16" spans="1:14" ht="15.6" customHeight="1">
      <c r="A16" s="188" t="s">
        <v>144</v>
      </c>
      <c r="B16" s="189">
        <v>0</v>
      </c>
      <c r="C16" s="189">
        <v>202</v>
      </c>
      <c r="D16" s="189">
        <v>0</v>
      </c>
      <c r="E16" s="189">
        <v>202</v>
      </c>
      <c r="F16" s="190" t="s">
        <v>151</v>
      </c>
      <c r="G16" s="1"/>
    </row>
    <row r="17" spans="1:7" ht="15.6" customHeight="1">
      <c r="A17" s="188" t="s">
        <v>150</v>
      </c>
      <c r="B17" s="189">
        <v>10</v>
      </c>
      <c r="C17" s="189">
        <v>20</v>
      </c>
      <c r="D17" s="189">
        <v>10</v>
      </c>
      <c r="E17" s="189">
        <v>20</v>
      </c>
      <c r="F17" s="190">
        <v>100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30.75</v>
      </c>
      <c r="C19" s="189">
        <v>48.5</v>
      </c>
      <c r="D19" s="189">
        <v>30.75</v>
      </c>
      <c r="E19" s="189">
        <v>48.5</v>
      </c>
      <c r="F19" s="190">
        <v>57.723577235772353</v>
      </c>
    </row>
    <row r="20" spans="1:7" ht="15.6" customHeight="1">
      <c r="A20" s="188" t="s">
        <v>142</v>
      </c>
      <c r="B20" s="189">
        <v>4</v>
      </c>
      <c r="C20" s="189">
        <v>2</v>
      </c>
      <c r="D20" s="189">
        <v>4</v>
      </c>
      <c r="E20" s="189">
        <v>2</v>
      </c>
      <c r="F20" s="190">
        <v>-50</v>
      </c>
    </row>
    <row r="21" spans="1:7" ht="15.6" customHeight="1">
      <c r="A21" s="188" t="s">
        <v>149</v>
      </c>
      <c r="B21" s="189">
        <v>806</v>
      </c>
      <c r="C21" s="189">
        <v>838</v>
      </c>
      <c r="D21" s="189">
        <v>806</v>
      </c>
      <c r="E21" s="189">
        <v>838</v>
      </c>
      <c r="F21" s="190">
        <v>3.9702233250620371</v>
      </c>
    </row>
    <row r="22" spans="1:7" ht="15.6" customHeight="1">
      <c r="A22" s="188" t="s">
        <v>146</v>
      </c>
      <c r="B22" s="189">
        <v>63093</v>
      </c>
      <c r="C22" s="189">
        <v>87312</v>
      </c>
      <c r="D22" s="189">
        <v>63093</v>
      </c>
      <c r="E22" s="189">
        <v>87312</v>
      </c>
      <c r="F22" s="190">
        <v>38.386191812086913</v>
      </c>
    </row>
    <row r="23" spans="1:7" ht="15.6" customHeight="1">
      <c r="A23" s="188" t="s">
        <v>165</v>
      </c>
      <c r="B23" s="189">
        <v>2</v>
      </c>
      <c r="C23" s="189">
        <v>20081.25</v>
      </c>
      <c r="D23" s="189">
        <v>2</v>
      </c>
      <c r="E23" s="189">
        <v>20081.25</v>
      </c>
      <c r="F23" s="190">
        <v>1003962.5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2220</v>
      </c>
      <c r="C28" s="189">
        <v>4778</v>
      </c>
      <c r="D28" s="189">
        <v>2220</v>
      </c>
      <c r="E28" s="189">
        <v>4778</v>
      </c>
      <c r="F28" s="190">
        <v>115.2252252252252</v>
      </c>
    </row>
    <row r="29" spans="1:7" ht="15.6" customHeight="1">
      <c r="A29" s="188" t="s">
        <v>178</v>
      </c>
      <c r="B29" s="189">
        <v>1476.25</v>
      </c>
      <c r="C29" s="189">
        <v>1826</v>
      </c>
      <c r="D29" s="189">
        <v>1476.25</v>
      </c>
      <c r="E29" s="189">
        <v>1826</v>
      </c>
      <c r="F29" s="190">
        <v>23.691786621507191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215207</v>
      </c>
      <c r="C32" s="189">
        <v>190038</v>
      </c>
      <c r="D32" s="189">
        <v>215207</v>
      </c>
      <c r="E32" s="189">
        <v>190038</v>
      </c>
      <c r="F32" s="190">
        <v>-11.695251548509111</v>
      </c>
    </row>
    <row r="33" spans="1:6" ht="15.6" customHeight="1">
      <c r="A33" s="188" t="s">
        <v>182</v>
      </c>
      <c r="B33" s="189">
        <v>1154</v>
      </c>
      <c r="C33" s="189">
        <v>1443</v>
      </c>
      <c r="D33" s="189">
        <v>1154</v>
      </c>
      <c r="E33" s="189">
        <v>1443</v>
      </c>
      <c r="F33" s="190">
        <v>25.043327556325821</v>
      </c>
    </row>
    <row r="34" spans="1:6" ht="15.6" customHeight="1">
      <c r="A34" s="188" t="s">
        <v>183</v>
      </c>
      <c r="B34" s="189">
        <v>4</v>
      </c>
      <c r="C34" s="189">
        <v>0</v>
      </c>
      <c r="D34" s="189">
        <v>4</v>
      </c>
      <c r="E34" s="189">
        <v>0</v>
      </c>
      <c r="F34" s="190">
        <v>-100</v>
      </c>
    </row>
    <row r="35" spans="1:6" ht="15.6" customHeight="1">
      <c r="A35" s="156" t="s">
        <v>153</v>
      </c>
      <c r="B35" s="76">
        <f>SUM(B7:B34)</f>
        <v>743278.75</v>
      </c>
      <c r="C35" s="77">
        <f>SUM(C7:C34)</f>
        <v>739655</v>
      </c>
      <c r="D35" s="178">
        <f>SUM(D7:D34)</f>
        <v>743278.75</v>
      </c>
      <c r="E35" s="78">
        <f>SUM(E7:E34)</f>
        <v>739655</v>
      </c>
      <c r="F35" s="140">
        <f>E35*100/D35-100</f>
        <v>-0.48753579999427643</v>
      </c>
    </row>
    <row r="36" spans="1:6" ht="15.6" customHeight="1">
      <c r="A36" s="73" t="s">
        <v>65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8" priority="2">
      <formula>MOD(ROW(),2)=0</formula>
    </cfRule>
  </conditionalFormatting>
  <conditionalFormatting sqref="F7:F35">
    <cfRule type="expression" dxfId="3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AB7234-55E9-4B5D-B258-1BEE0F2701AA}">
  <sheetPr codeName="Hoja22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8683.5</v>
      </c>
      <c r="C8" s="189">
        <v>11820</v>
      </c>
      <c r="D8" s="189">
        <v>8683.5</v>
      </c>
      <c r="E8" s="189">
        <v>11820</v>
      </c>
      <c r="F8" s="190">
        <v>36.120228018656057</v>
      </c>
      <c r="G8" s="6"/>
    </row>
    <row r="9" spans="1:14" ht="15.6" customHeight="1">
      <c r="A9" s="188" t="s">
        <v>8</v>
      </c>
      <c r="B9" s="189">
        <v>457.75</v>
      </c>
      <c r="C9" s="189">
        <v>340</v>
      </c>
      <c r="D9" s="189">
        <v>457.75</v>
      </c>
      <c r="E9" s="189">
        <v>340</v>
      </c>
      <c r="F9" s="190">
        <v>-25.72364827962862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12192.75</v>
      </c>
      <c r="C12" s="189">
        <v>14181.75</v>
      </c>
      <c r="D12" s="189">
        <v>12192.75</v>
      </c>
      <c r="E12" s="189">
        <v>14181.75</v>
      </c>
      <c r="F12" s="190">
        <v>16.312972873223838</v>
      </c>
    </row>
    <row r="13" spans="1:14" ht="15.6" customHeight="1">
      <c r="A13" s="188" t="s">
        <v>175</v>
      </c>
      <c r="B13" s="189">
        <v>6047</v>
      </c>
      <c r="C13" s="189">
        <v>6188</v>
      </c>
      <c r="D13" s="189">
        <v>6047</v>
      </c>
      <c r="E13" s="189">
        <v>6188</v>
      </c>
      <c r="F13" s="190">
        <v>2.3317347445014041</v>
      </c>
    </row>
    <row r="14" spans="1:14" ht="15.6" customHeight="1">
      <c r="A14" s="188" t="s">
        <v>148</v>
      </c>
      <c r="B14" s="189">
        <v>16857.75</v>
      </c>
      <c r="C14" s="189">
        <v>16296.5</v>
      </c>
      <c r="D14" s="189">
        <v>16857.75</v>
      </c>
      <c r="E14" s="189">
        <v>16296.5</v>
      </c>
      <c r="F14" s="190">
        <v>-3.3293292402604209</v>
      </c>
    </row>
    <row r="15" spans="1:14" ht="15.6" customHeight="1">
      <c r="A15" s="188" t="s">
        <v>145</v>
      </c>
      <c r="B15" s="189">
        <v>1259.5</v>
      </c>
      <c r="C15" s="189">
        <v>1463.75</v>
      </c>
      <c r="D15" s="189">
        <v>1259.5</v>
      </c>
      <c r="E15" s="189">
        <v>1463.75</v>
      </c>
      <c r="F15" s="190">
        <v>16.21675267963478</v>
      </c>
    </row>
    <row r="16" spans="1:14" ht="15.6" customHeight="1">
      <c r="A16" s="188" t="s">
        <v>144</v>
      </c>
      <c r="B16" s="189">
        <v>586</v>
      </c>
      <c r="C16" s="189">
        <v>890</v>
      </c>
      <c r="D16" s="189">
        <v>586</v>
      </c>
      <c r="E16" s="189">
        <v>890</v>
      </c>
      <c r="F16" s="190">
        <v>51.877133105802052</v>
      </c>
      <c r="G16" s="1"/>
    </row>
    <row r="17" spans="1:7" ht="15.6" customHeight="1">
      <c r="A17" s="188" t="s">
        <v>150</v>
      </c>
      <c r="B17" s="189">
        <v>408.5</v>
      </c>
      <c r="C17" s="189">
        <v>201.5</v>
      </c>
      <c r="D17" s="189">
        <v>408.5</v>
      </c>
      <c r="E17" s="189">
        <v>201.5</v>
      </c>
      <c r="F17" s="190">
        <v>-50.673194614443076</v>
      </c>
      <c r="G17" s="2"/>
    </row>
    <row r="18" spans="1:7" ht="15.6" customHeight="1">
      <c r="A18" s="188" t="s">
        <v>147</v>
      </c>
      <c r="B18" s="189">
        <v>469</v>
      </c>
      <c r="C18" s="189">
        <v>470</v>
      </c>
      <c r="D18" s="189">
        <v>469</v>
      </c>
      <c r="E18" s="189">
        <v>470</v>
      </c>
      <c r="F18" s="190">
        <v>0.21321961620469659</v>
      </c>
    </row>
    <row r="19" spans="1:7" ht="15.6" customHeight="1">
      <c r="A19" s="188" t="s">
        <v>143</v>
      </c>
      <c r="B19" s="189">
        <v>173.5</v>
      </c>
      <c r="C19" s="189">
        <v>161.25</v>
      </c>
      <c r="D19" s="189">
        <v>173.5</v>
      </c>
      <c r="E19" s="189">
        <v>161.25</v>
      </c>
      <c r="F19" s="190">
        <v>-7.0605187319884664</v>
      </c>
    </row>
    <row r="20" spans="1:7" ht="15.6" customHeight="1">
      <c r="A20" s="188" t="s">
        <v>142</v>
      </c>
      <c r="B20" s="189">
        <v>460</v>
      </c>
      <c r="C20" s="189">
        <v>1375</v>
      </c>
      <c r="D20" s="189">
        <v>460</v>
      </c>
      <c r="E20" s="189">
        <v>1375</v>
      </c>
      <c r="F20" s="190">
        <v>198.9130434782609</v>
      </c>
    </row>
    <row r="21" spans="1:7" ht="15.6" customHeight="1">
      <c r="A21" s="188" t="s">
        <v>149</v>
      </c>
      <c r="B21" s="189">
        <v>6333.5</v>
      </c>
      <c r="C21" s="189">
        <v>6691</v>
      </c>
      <c r="D21" s="189">
        <v>6333.5</v>
      </c>
      <c r="E21" s="189">
        <v>6691</v>
      </c>
      <c r="F21" s="190">
        <v>5.6445883003078876</v>
      </c>
    </row>
    <row r="22" spans="1:7" ht="15.6" customHeight="1">
      <c r="A22" s="188" t="s">
        <v>146</v>
      </c>
      <c r="B22" s="189">
        <v>40269</v>
      </c>
      <c r="C22" s="189">
        <v>41330</v>
      </c>
      <c r="D22" s="189">
        <v>40269</v>
      </c>
      <c r="E22" s="189">
        <v>41330</v>
      </c>
      <c r="F22" s="190">
        <v>2.6347810971218588</v>
      </c>
    </row>
    <row r="23" spans="1:7" ht="15.6" customHeight="1">
      <c r="A23" s="188" t="s">
        <v>165</v>
      </c>
      <c r="B23" s="189">
        <v>671</v>
      </c>
      <c r="C23" s="189">
        <v>624.5</v>
      </c>
      <c r="D23" s="189">
        <v>671</v>
      </c>
      <c r="E23" s="189">
        <v>624.5</v>
      </c>
      <c r="F23" s="190">
        <v>-6.9299552906110344</v>
      </c>
    </row>
    <row r="24" spans="1:7" ht="15.6" customHeight="1">
      <c r="A24" s="188" t="s">
        <v>141</v>
      </c>
      <c r="B24" s="189">
        <v>200</v>
      </c>
      <c r="C24" s="189">
        <v>790</v>
      </c>
      <c r="D24" s="189">
        <v>200</v>
      </c>
      <c r="E24" s="189">
        <v>790</v>
      </c>
      <c r="F24" s="190">
        <v>295</v>
      </c>
    </row>
    <row r="25" spans="1:7" ht="15.6" customHeight="1">
      <c r="A25" s="188" t="s">
        <v>140</v>
      </c>
      <c r="B25" s="189">
        <v>501.5</v>
      </c>
      <c r="C25" s="189">
        <v>482</v>
      </c>
      <c r="D25" s="189">
        <v>501.5</v>
      </c>
      <c r="E25" s="189">
        <v>482</v>
      </c>
      <c r="F25" s="190">
        <v>-3.8883349950149579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31205</v>
      </c>
      <c r="C28" s="189">
        <v>31745</v>
      </c>
      <c r="D28" s="189">
        <v>31205</v>
      </c>
      <c r="E28" s="189">
        <v>31745</v>
      </c>
      <c r="F28" s="190">
        <v>1.7304919083480139</v>
      </c>
    </row>
    <row r="29" spans="1:7" ht="15.6" customHeight="1">
      <c r="A29" s="188" t="s">
        <v>178</v>
      </c>
      <c r="B29" s="189">
        <v>1761</v>
      </c>
      <c r="C29" s="189">
        <v>1928.25</v>
      </c>
      <c r="D29" s="189">
        <v>1761</v>
      </c>
      <c r="E29" s="189">
        <v>1928.25</v>
      </c>
      <c r="F29" s="190">
        <v>9.4974446337308365</v>
      </c>
    </row>
    <row r="30" spans="1:7" ht="15.6" customHeight="1">
      <c r="A30" s="188" t="s">
        <v>179</v>
      </c>
      <c r="B30" s="189">
        <v>12450.75</v>
      </c>
      <c r="C30" s="189">
        <v>12219</v>
      </c>
      <c r="D30" s="189">
        <v>12450.75</v>
      </c>
      <c r="E30" s="189">
        <v>12219</v>
      </c>
      <c r="F30" s="190">
        <v>-1.8613336545991219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15643</v>
      </c>
      <c r="C32" s="189">
        <v>15864</v>
      </c>
      <c r="D32" s="189">
        <v>15643</v>
      </c>
      <c r="E32" s="189">
        <v>15864</v>
      </c>
      <c r="F32" s="190">
        <v>1.4127724860960169</v>
      </c>
    </row>
    <row r="33" spans="1:6" ht="15.6" customHeight="1">
      <c r="A33" s="188" t="s">
        <v>182</v>
      </c>
      <c r="B33" s="189">
        <v>1567</v>
      </c>
      <c r="C33" s="189">
        <v>1148</v>
      </c>
      <c r="D33" s="189">
        <v>1567</v>
      </c>
      <c r="E33" s="189">
        <v>1148</v>
      </c>
      <c r="F33" s="190">
        <v>-26.73899170389279</v>
      </c>
    </row>
    <row r="34" spans="1:6" ht="15.6" customHeight="1">
      <c r="A34" s="188" t="s">
        <v>183</v>
      </c>
      <c r="B34" s="189">
        <v>2406</v>
      </c>
      <c r="C34" s="189">
        <v>2228.5</v>
      </c>
      <c r="D34" s="189">
        <v>2406</v>
      </c>
      <c r="E34" s="189">
        <v>2228.5</v>
      </c>
      <c r="F34" s="190">
        <v>-7.3773898586866116</v>
      </c>
    </row>
    <row r="35" spans="1:6" ht="15.6" customHeight="1">
      <c r="A35" s="156" t="s">
        <v>153</v>
      </c>
      <c r="B35" s="76">
        <f>SUM(B7:B34)</f>
        <v>160603</v>
      </c>
      <c r="C35" s="77">
        <f>SUM(C7:C34)</f>
        <v>168438</v>
      </c>
      <c r="D35" s="76">
        <f>SUM(D7:D34)</f>
        <v>160603</v>
      </c>
      <c r="E35" s="178">
        <f>SUM(E7:E34)</f>
        <v>168438</v>
      </c>
      <c r="F35" s="177">
        <f>E35*100/D35-100</f>
        <v>4.8784891938506689</v>
      </c>
    </row>
    <row r="36" spans="1:6" ht="15.6" customHeight="1">
      <c r="A36" s="73" t="s">
        <v>167</v>
      </c>
      <c r="B36" s="72"/>
      <c r="D36" s="72"/>
    </row>
  </sheetData>
  <mergeCells count="3">
    <mergeCell ref="B5:C5"/>
    <mergeCell ref="D5:F5"/>
    <mergeCell ref="A5:A6"/>
  </mergeCells>
  <conditionalFormatting sqref="A7:F34">
    <cfRule type="expression" dxfId="36" priority="2">
      <formula>MOD(ROW(),2)=0</formula>
    </cfRule>
  </conditionalFormatting>
  <conditionalFormatting sqref="F7:F35">
    <cfRule type="expression" dxfId="3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FF7313-F108-4C2E-A05C-76055980EE86}">
  <sheetPr codeName="Hoja23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168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2</v>
      </c>
      <c r="D7" s="189">
        <v>0</v>
      </c>
      <c r="E7" s="189">
        <v>2</v>
      </c>
      <c r="F7" s="190" t="s">
        <v>151</v>
      </c>
      <c r="G7" s="37"/>
    </row>
    <row r="8" spans="1:14" ht="15.6" customHeight="1">
      <c r="A8" s="188" t="s">
        <v>11</v>
      </c>
      <c r="B8" s="189">
        <v>1913.25</v>
      </c>
      <c r="C8" s="189">
        <v>3345.25</v>
      </c>
      <c r="D8" s="189">
        <v>1913.25</v>
      </c>
      <c r="E8" s="189">
        <v>3345.25</v>
      </c>
      <c r="F8" s="190">
        <v>74.846465438390169</v>
      </c>
      <c r="G8" s="6"/>
    </row>
    <row r="9" spans="1:14" ht="15.6" customHeight="1">
      <c r="A9" s="188" t="s">
        <v>8</v>
      </c>
      <c r="B9" s="189">
        <v>659</v>
      </c>
      <c r="C9" s="189">
        <v>1533</v>
      </c>
      <c r="D9" s="189">
        <v>659</v>
      </c>
      <c r="E9" s="189">
        <v>1533</v>
      </c>
      <c r="F9" s="190">
        <v>132.62518968133531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57233</v>
      </c>
      <c r="C11" s="189">
        <v>48831</v>
      </c>
      <c r="D11" s="189">
        <v>57233</v>
      </c>
      <c r="E11" s="189">
        <v>48831</v>
      </c>
      <c r="F11" s="190">
        <v>-14.680341760872221</v>
      </c>
    </row>
    <row r="12" spans="1:14" ht="15.6" customHeight="1">
      <c r="A12" s="188" t="s">
        <v>6</v>
      </c>
      <c r="B12" s="189">
        <v>2490</v>
      </c>
      <c r="C12" s="189">
        <v>2113.5</v>
      </c>
      <c r="D12" s="189">
        <v>2490</v>
      </c>
      <c r="E12" s="189">
        <v>2113.5</v>
      </c>
      <c r="F12" s="190">
        <v>-15.12048192771084</v>
      </c>
    </row>
    <row r="13" spans="1:14" ht="15.6" customHeight="1">
      <c r="A13" s="188" t="s">
        <v>175</v>
      </c>
      <c r="B13" s="189">
        <v>0</v>
      </c>
      <c r="C13" s="189">
        <v>16</v>
      </c>
      <c r="D13" s="189">
        <v>0</v>
      </c>
      <c r="E13" s="189">
        <v>16</v>
      </c>
      <c r="F13" s="190" t="s">
        <v>151</v>
      </c>
    </row>
    <row r="14" spans="1:14" ht="15.6" customHeight="1">
      <c r="A14" s="188" t="s">
        <v>148</v>
      </c>
      <c r="B14" s="189">
        <v>136509</v>
      </c>
      <c r="C14" s="189">
        <v>153402.5</v>
      </c>
      <c r="D14" s="189">
        <v>136509</v>
      </c>
      <c r="E14" s="189">
        <v>153402.5</v>
      </c>
      <c r="F14" s="190">
        <v>12.37537451743108</v>
      </c>
    </row>
    <row r="15" spans="1:14" ht="15.6" customHeight="1">
      <c r="A15" s="188" t="s">
        <v>145</v>
      </c>
      <c r="B15" s="189">
        <v>35268.75</v>
      </c>
      <c r="C15" s="189">
        <v>28670.25</v>
      </c>
      <c r="D15" s="189">
        <v>35268.75</v>
      </c>
      <c r="E15" s="189">
        <v>28670.25</v>
      </c>
      <c r="F15" s="190">
        <v>-18.709197235513031</v>
      </c>
    </row>
    <row r="16" spans="1:14" ht="15.6" customHeight="1">
      <c r="A16" s="188" t="s">
        <v>144</v>
      </c>
      <c r="B16" s="189">
        <v>2203</v>
      </c>
      <c r="C16" s="189">
        <v>3111</v>
      </c>
      <c r="D16" s="189">
        <v>2203</v>
      </c>
      <c r="E16" s="189">
        <v>3111</v>
      </c>
      <c r="F16" s="190">
        <v>41.216522923286419</v>
      </c>
      <c r="G16" s="1"/>
    </row>
    <row r="17" spans="1:7" ht="15.6" customHeight="1">
      <c r="A17" s="188" t="s">
        <v>150</v>
      </c>
      <c r="B17" s="189">
        <v>4408.75</v>
      </c>
      <c r="C17" s="189">
        <v>7093</v>
      </c>
      <c r="D17" s="189">
        <v>4408.75</v>
      </c>
      <c r="E17" s="189">
        <v>7093</v>
      </c>
      <c r="F17" s="190">
        <v>60.884604479727813</v>
      </c>
      <c r="G17" s="2"/>
    </row>
    <row r="18" spans="1:7" ht="15.6" customHeight="1">
      <c r="A18" s="188" t="s">
        <v>147</v>
      </c>
      <c r="B18" s="189">
        <v>18</v>
      </c>
      <c r="C18" s="189">
        <v>16</v>
      </c>
      <c r="D18" s="189">
        <v>18</v>
      </c>
      <c r="E18" s="189">
        <v>16</v>
      </c>
      <c r="F18" s="190">
        <v>-11.111111111111111</v>
      </c>
    </row>
    <row r="19" spans="1:7" ht="15.6" customHeight="1">
      <c r="A19" s="188" t="s">
        <v>143</v>
      </c>
      <c r="B19" s="189">
        <v>848.75</v>
      </c>
      <c r="C19" s="189">
        <v>616</v>
      </c>
      <c r="D19" s="189">
        <v>848.75</v>
      </c>
      <c r="E19" s="189">
        <v>616</v>
      </c>
      <c r="F19" s="190">
        <v>-27.42268041237114</v>
      </c>
    </row>
    <row r="20" spans="1:7" ht="15.6" customHeight="1">
      <c r="A20" s="188" t="s">
        <v>142</v>
      </c>
      <c r="B20" s="189">
        <v>4726</v>
      </c>
      <c r="C20" s="189">
        <v>4292</v>
      </c>
      <c r="D20" s="189">
        <v>4726</v>
      </c>
      <c r="E20" s="189">
        <v>4292</v>
      </c>
      <c r="F20" s="190">
        <v>-9.1832416419805298</v>
      </c>
    </row>
    <row r="21" spans="1:7" ht="15.6" customHeight="1">
      <c r="A21" s="188" t="s">
        <v>149</v>
      </c>
      <c r="B21" s="189">
        <v>851</v>
      </c>
      <c r="C21" s="189">
        <v>855</v>
      </c>
      <c r="D21" s="189">
        <v>851</v>
      </c>
      <c r="E21" s="189">
        <v>855</v>
      </c>
      <c r="F21" s="190">
        <v>0.47003525264395313</v>
      </c>
    </row>
    <row r="22" spans="1:7" ht="15.6" customHeight="1">
      <c r="A22" s="188" t="s">
        <v>146</v>
      </c>
      <c r="B22" s="189">
        <v>6330</v>
      </c>
      <c r="C22" s="189">
        <v>6181</v>
      </c>
      <c r="D22" s="189">
        <v>6330</v>
      </c>
      <c r="E22" s="189">
        <v>6181</v>
      </c>
      <c r="F22" s="190">
        <v>-2.3538704581358592</v>
      </c>
    </row>
    <row r="23" spans="1:7" ht="15.6" customHeight="1">
      <c r="A23" s="188" t="s">
        <v>165</v>
      </c>
      <c r="B23" s="189">
        <v>1142</v>
      </c>
      <c r="C23" s="189">
        <v>1671</v>
      </c>
      <c r="D23" s="189">
        <v>1142</v>
      </c>
      <c r="E23" s="189">
        <v>1671</v>
      </c>
      <c r="F23" s="190">
        <v>46.322241681260948</v>
      </c>
    </row>
    <row r="24" spans="1:7" ht="15.6" customHeight="1">
      <c r="A24" s="188" t="s">
        <v>141</v>
      </c>
      <c r="B24" s="189">
        <v>3036.75</v>
      </c>
      <c r="C24" s="189">
        <v>2672.75</v>
      </c>
      <c r="D24" s="189">
        <v>3036.75</v>
      </c>
      <c r="E24" s="189">
        <v>2672.75</v>
      </c>
      <c r="F24" s="190">
        <v>-11.98649872396477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27.5</v>
      </c>
      <c r="C26" s="189">
        <v>4</v>
      </c>
      <c r="D26" s="189">
        <v>27.5</v>
      </c>
      <c r="E26" s="189">
        <v>4</v>
      </c>
      <c r="F26" s="190">
        <v>-85.454545454545453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3886</v>
      </c>
      <c r="C28" s="189">
        <v>5088</v>
      </c>
      <c r="D28" s="189">
        <v>3886</v>
      </c>
      <c r="E28" s="189">
        <v>5088</v>
      </c>
      <c r="F28" s="190">
        <v>30.931549150797739</v>
      </c>
    </row>
    <row r="29" spans="1:7" ht="15.6" customHeight="1">
      <c r="A29" s="188" t="s">
        <v>178</v>
      </c>
      <c r="B29" s="189">
        <v>5918.5</v>
      </c>
      <c r="C29" s="189">
        <v>7630.75</v>
      </c>
      <c r="D29" s="189">
        <v>5918.5</v>
      </c>
      <c r="E29" s="189">
        <v>7630.75</v>
      </c>
      <c r="F29" s="190">
        <v>28.930472248035819</v>
      </c>
    </row>
    <row r="30" spans="1:7" ht="15.6" customHeight="1">
      <c r="A30" s="188" t="s">
        <v>179</v>
      </c>
      <c r="B30" s="189">
        <v>61</v>
      </c>
      <c r="C30" s="189">
        <v>158</v>
      </c>
      <c r="D30" s="189">
        <v>61</v>
      </c>
      <c r="E30" s="189">
        <v>158</v>
      </c>
      <c r="F30" s="190">
        <v>159.0163934426229</v>
      </c>
    </row>
    <row r="31" spans="1:7" ht="15.6" customHeight="1">
      <c r="A31" s="188" t="s">
        <v>180</v>
      </c>
      <c r="B31" s="189">
        <v>1068</v>
      </c>
      <c r="C31" s="189">
        <v>835</v>
      </c>
      <c r="D31" s="189">
        <v>1068</v>
      </c>
      <c r="E31" s="189">
        <v>835</v>
      </c>
      <c r="F31" s="190">
        <v>-21.81647940074906</v>
      </c>
    </row>
    <row r="32" spans="1:7" ht="15.6" customHeight="1">
      <c r="A32" s="188" t="s">
        <v>181</v>
      </c>
      <c r="B32" s="189">
        <v>160632</v>
      </c>
      <c r="C32" s="189">
        <v>211540</v>
      </c>
      <c r="D32" s="189">
        <v>160632</v>
      </c>
      <c r="E32" s="189">
        <v>211540</v>
      </c>
      <c r="F32" s="190">
        <v>31.69231535435031</v>
      </c>
    </row>
    <row r="33" spans="1:6" ht="15.6" customHeight="1">
      <c r="A33" s="188" t="s">
        <v>182</v>
      </c>
      <c r="B33" s="189">
        <v>14917</v>
      </c>
      <c r="C33" s="189">
        <v>15898</v>
      </c>
      <c r="D33" s="189">
        <v>14917</v>
      </c>
      <c r="E33" s="189">
        <v>15898</v>
      </c>
      <c r="F33" s="190">
        <v>6.5763893544278327</v>
      </c>
    </row>
    <row r="34" spans="1:6" ht="15.6" customHeight="1">
      <c r="A34" s="188" t="s">
        <v>183</v>
      </c>
      <c r="B34" s="189">
        <v>396.5</v>
      </c>
      <c r="C34" s="189">
        <v>351.25</v>
      </c>
      <c r="D34" s="189">
        <v>396.5</v>
      </c>
      <c r="E34" s="189">
        <v>351.25</v>
      </c>
      <c r="F34" s="190">
        <v>-11.41235813366961</v>
      </c>
    </row>
    <row r="35" spans="1:6" ht="15.6" customHeight="1">
      <c r="A35" s="156" t="s">
        <v>153</v>
      </c>
      <c r="B35" s="76">
        <f>SUM(B7:B34)</f>
        <v>444543.75</v>
      </c>
      <c r="C35" s="77">
        <f>SUM(C7:C34)</f>
        <v>505926.25</v>
      </c>
      <c r="D35" s="178">
        <f>SUM(D7:D34)</f>
        <v>444543.75</v>
      </c>
      <c r="E35" s="178">
        <f>SUM(E7:E34)</f>
        <v>505926.25</v>
      </c>
      <c r="F35" s="140">
        <f>E35*100/D35-100</f>
        <v>13.807977280076486</v>
      </c>
    </row>
    <row r="36" spans="1:6" ht="15.6" customHeight="1">
      <c r="A36" s="73" t="s">
        <v>169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34" priority="2">
      <formula>MOD(ROW(),2)=0</formula>
    </cfRule>
  </conditionalFormatting>
  <conditionalFormatting sqref="F7:F35">
    <cfRule type="expression" dxfId="3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CA9600-639A-456A-B5E2-F4510392D39D}">
  <sheetPr codeName="Hoja24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82</v>
      </c>
      <c r="C7" s="189">
        <v>81</v>
      </c>
      <c r="D7" s="189">
        <v>82</v>
      </c>
      <c r="E7" s="189">
        <v>81</v>
      </c>
      <c r="F7" s="190">
        <v>-1.219512195121951</v>
      </c>
      <c r="G7" s="37"/>
    </row>
    <row r="8" spans="1:14" ht="15.6" customHeight="1">
      <c r="A8" s="188" t="s">
        <v>11</v>
      </c>
      <c r="B8" s="189">
        <v>54</v>
      </c>
      <c r="C8" s="189">
        <v>64</v>
      </c>
      <c r="D8" s="189">
        <v>54</v>
      </c>
      <c r="E8" s="189">
        <v>64</v>
      </c>
      <c r="F8" s="190">
        <v>18.518518518518519</v>
      </c>
      <c r="G8" s="6"/>
    </row>
    <row r="9" spans="1:14" ht="15.6" customHeight="1">
      <c r="A9" s="188" t="s">
        <v>8</v>
      </c>
      <c r="B9" s="189">
        <v>134</v>
      </c>
      <c r="C9" s="189">
        <v>110</v>
      </c>
      <c r="D9" s="189">
        <v>134</v>
      </c>
      <c r="E9" s="189">
        <v>110</v>
      </c>
      <c r="F9" s="190">
        <v>-17.910447761194039</v>
      </c>
      <c r="G9" s="6"/>
    </row>
    <row r="10" spans="1:14" ht="15.6" customHeight="1">
      <c r="A10" s="188" t="s">
        <v>10</v>
      </c>
      <c r="B10" s="189">
        <v>56</v>
      </c>
      <c r="C10" s="189">
        <v>59</v>
      </c>
      <c r="D10" s="189">
        <v>56</v>
      </c>
      <c r="E10" s="189">
        <v>59</v>
      </c>
      <c r="F10" s="190">
        <v>5.3571428571428612</v>
      </c>
    </row>
    <row r="11" spans="1:14" ht="15.6" customHeight="1">
      <c r="A11" s="188" t="s">
        <v>9</v>
      </c>
      <c r="B11" s="189">
        <v>2527</v>
      </c>
      <c r="C11" s="189">
        <v>2467</v>
      </c>
      <c r="D11" s="189">
        <v>2527</v>
      </c>
      <c r="E11" s="189">
        <v>2467</v>
      </c>
      <c r="F11" s="190">
        <v>-2.3743569449940618</v>
      </c>
    </row>
    <row r="12" spans="1:14" ht="15.6" customHeight="1">
      <c r="A12" s="188" t="s">
        <v>6</v>
      </c>
      <c r="B12" s="189">
        <v>134</v>
      </c>
      <c r="C12" s="189">
        <v>142</v>
      </c>
      <c r="D12" s="189">
        <v>134</v>
      </c>
      <c r="E12" s="189">
        <v>142</v>
      </c>
      <c r="F12" s="190">
        <v>5.9701492537313499</v>
      </c>
    </row>
    <row r="13" spans="1:14" ht="15.6" customHeight="1">
      <c r="A13" s="188" t="s">
        <v>175</v>
      </c>
      <c r="B13" s="189">
        <v>3068</v>
      </c>
      <c r="C13" s="189">
        <v>2982</v>
      </c>
      <c r="D13" s="189">
        <v>3068</v>
      </c>
      <c r="E13" s="189">
        <v>2982</v>
      </c>
      <c r="F13" s="190">
        <v>-2.8031290743155211</v>
      </c>
    </row>
    <row r="14" spans="1:14" ht="15.6" customHeight="1">
      <c r="A14" s="188" t="s">
        <v>148</v>
      </c>
      <c r="B14" s="189">
        <v>642</v>
      </c>
      <c r="C14" s="189">
        <v>553</v>
      </c>
      <c r="D14" s="189">
        <v>642</v>
      </c>
      <c r="E14" s="189">
        <v>553</v>
      </c>
      <c r="F14" s="190">
        <v>-13.86292834890966</v>
      </c>
    </row>
    <row r="15" spans="1:14" ht="15.6" customHeight="1">
      <c r="A15" s="188" t="s">
        <v>145</v>
      </c>
      <c r="B15" s="189">
        <v>197</v>
      </c>
      <c r="C15" s="189">
        <v>189</v>
      </c>
      <c r="D15" s="189">
        <v>197</v>
      </c>
      <c r="E15" s="189">
        <v>189</v>
      </c>
      <c r="F15" s="190">
        <v>-4.0609137055837579</v>
      </c>
    </row>
    <row r="16" spans="1:14" ht="15.6" customHeight="1">
      <c r="A16" s="188" t="s">
        <v>144</v>
      </c>
      <c r="B16" s="189">
        <v>158</v>
      </c>
      <c r="C16" s="189">
        <v>168</v>
      </c>
      <c r="D16" s="189">
        <v>158</v>
      </c>
      <c r="E16" s="189">
        <v>168</v>
      </c>
      <c r="F16" s="190">
        <v>6.329113924050632</v>
      </c>
      <c r="G16" s="1"/>
    </row>
    <row r="17" spans="1:7" ht="15.6" customHeight="1">
      <c r="A17" s="188" t="s">
        <v>150</v>
      </c>
      <c r="B17" s="189">
        <v>95</v>
      </c>
      <c r="C17" s="189">
        <v>100</v>
      </c>
      <c r="D17" s="189">
        <v>95</v>
      </c>
      <c r="E17" s="189">
        <v>100</v>
      </c>
      <c r="F17" s="190">
        <v>5.2631578947368354</v>
      </c>
      <c r="G17" s="2"/>
    </row>
    <row r="18" spans="1:7" ht="15.6" customHeight="1">
      <c r="A18" s="188" t="s">
        <v>147</v>
      </c>
      <c r="B18" s="189">
        <v>861</v>
      </c>
      <c r="C18" s="189">
        <v>870</v>
      </c>
      <c r="D18" s="189">
        <v>861</v>
      </c>
      <c r="E18" s="189">
        <v>870</v>
      </c>
      <c r="F18" s="190">
        <v>1.0452961672473859</v>
      </c>
    </row>
    <row r="19" spans="1:7" ht="15.6" customHeight="1">
      <c r="A19" s="188" t="s">
        <v>143</v>
      </c>
      <c r="B19" s="189">
        <v>55</v>
      </c>
      <c r="C19" s="189">
        <v>54</v>
      </c>
      <c r="D19" s="189">
        <v>55</v>
      </c>
      <c r="E19" s="189">
        <v>54</v>
      </c>
      <c r="F19" s="190">
        <v>-1.818181818181813</v>
      </c>
    </row>
    <row r="20" spans="1:7" ht="15.6" customHeight="1">
      <c r="A20" s="188" t="s">
        <v>142</v>
      </c>
      <c r="B20" s="189">
        <v>91</v>
      </c>
      <c r="C20" s="189">
        <v>86</v>
      </c>
      <c r="D20" s="189">
        <v>91</v>
      </c>
      <c r="E20" s="189">
        <v>86</v>
      </c>
      <c r="F20" s="190">
        <v>-5.4945054945054892</v>
      </c>
    </row>
    <row r="21" spans="1:7" ht="15.6" customHeight="1">
      <c r="A21" s="188" t="s">
        <v>149</v>
      </c>
      <c r="B21" s="189">
        <v>205</v>
      </c>
      <c r="C21" s="189">
        <v>167</v>
      </c>
      <c r="D21" s="189">
        <v>205</v>
      </c>
      <c r="E21" s="189">
        <v>167</v>
      </c>
      <c r="F21" s="190">
        <v>-18.53658536585365</v>
      </c>
    </row>
    <row r="22" spans="1:7" ht="15.6" customHeight="1">
      <c r="A22" s="188" t="s">
        <v>146</v>
      </c>
      <c r="B22" s="189">
        <v>1137</v>
      </c>
      <c r="C22" s="189">
        <v>1260</v>
      </c>
      <c r="D22" s="189">
        <v>1137</v>
      </c>
      <c r="E22" s="189">
        <v>1260</v>
      </c>
      <c r="F22" s="190">
        <v>10.817941952506599</v>
      </c>
    </row>
    <row r="23" spans="1:7" ht="15.6" customHeight="1">
      <c r="A23" s="188" t="s">
        <v>165</v>
      </c>
      <c r="B23" s="189">
        <v>129</v>
      </c>
      <c r="C23" s="189">
        <v>94</v>
      </c>
      <c r="D23" s="189">
        <v>129</v>
      </c>
      <c r="E23" s="189">
        <v>94</v>
      </c>
      <c r="F23" s="190">
        <v>-27.131782945736429</v>
      </c>
    </row>
    <row r="24" spans="1:7" ht="15.6" customHeight="1">
      <c r="A24" s="188" t="s">
        <v>141</v>
      </c>
      <c r="B24" s="189">
        <v>40</v>
      </c>
      <c r="C24" s="189">
        <v>37</v>
      </c>
      <c r="D24" s="189">
        <v>40</v>
      </c>
      <c r="E24" s="189">
        <v>37</v>
      </c>
      <c r="F24" s="190">
        <v>-7.5</v>
      </c>
    </row>
    <row r="25" spans="1:7" ht="15.6" customHeight="1">
      <c r="A25" s="188" t="s">
        <v>140</v>
      </c>
      <c r="B25" s="189">
        <v>97</v>
      </c>
      <c r="C25" s="189">
        <v>69</v>
      </c>
      <c r="D25" s="189">
        <v>97</v>
      </c>
      <c r="E25" s="189">
        <v>69</v>
      </c>
      <c r="F25" s="190">
        <v>-28.865979381443299</v>
      </c>
    </row>
    <row r="26" spans="1:7" ht="15.6" customHeight="1">
      <c r="A26" s="188" t="s">
        <v>152</v>
      </c>
      <c r="B26" s="189">
        <v>79</v>
      </c>
      <c r="C26" s="189">
        <v>72</v>
      </c>
      <c r="D26" s="189">
        <v>79</v>
      </c>
      <c r="E26" s="189">
        <v>72</v>
      </c>
      <c r="F26" s="190">
        <v>-8.8607594936708836</v>
      </c>
    </row>
    <row r="27" spans="1:7" ht="15.6" customHeight="1">
      <c r="A27" s="188" t="s">
        <v>173</v>
      </c>
      <c r="B27" s="189">
        <v>68</v>
      </c>
      <c r="C27" s="189">
        <v>51</v>
      </c>
      <c r="D27" s="189">
        <v>68</v>
      </c>
      <c r="E27" s="189">
        <v>51</v>
      </c>
      <c r="F27" s="190">
        <v>-25</v>
      </c>
    </row>
    <row r="28" spans="1:7" ht="15.6" customHeight="1">
      <c r="A28" s="188" t="s">
        <v>177</v>
      </c>
      <c r="B28" s="189">
        <v>1406</v>
      </c>
      <c r="C28" s="189">
        <v>1503</v>
      </c>
      <c r="D28" s="189">
        <v>1406</v>
      </c>
      <c r="E28" s="189">
        <v>1503</v>
      </c>
      <c r="F28" s="190">
        <v>6.899004267425326</v>
      </c>
    </row>
    <row r="29" spans="1:7" ht="15.6" customHeight="1">
      <c r="A29" s="188" t="s">
        <v>178</v>
      </c>
      <c r="B29" s="189">
        <v>122</v>
      </c>
      <c r="C29" s="189">
        <v>103</v>
      </c>
      <c r="D29" s="189">
        <v>122</v>
      </c>
      <c r="E29" s="189">
        <v>103</v>
      </c>
      <c r="F29" s="190">
        <v>-15.57377049180327</v>
      </c>
    </row>
    <row r="30" spans="1:7" ht="15.6" customHeight="1">
      <c r="A30" s="188" t="s">
        <v>179</v>
      </c>
      <c r="B30" s="189">
        <v>76</v>
      </c>
      <c r="C30" s="189">
        <v>56</v>
      </c>
      <c r="D30" s="189">
        <v>76</v>
      </c>
      <c r="E30" s="189">
        <v>56</v>
      </c>
      <c r="F30" s="190">
        <v>-26.315789473684209</v>
      </c>
    </row>
    <row r="31" spans="1:7" ht="15.6" customHeight="1">
      <c r="A31" s="188" t="s">
        <v>180</v>
      </c>
      <c r="B31" s="189">
        <v>202</v>
      </c>
      <c r="C31" s="189">
        <v>175</v>
      </c>
      <c r="D31" s="189">
        <v>202</v>
      </c>
      <c r="E31" s="189">
        <v>175</v>
      </c>
      <c r="F31" s="190">
        <v>-13.366336633663369</v>
      </c>
    </row>
    <row r="32" spans="1:7" ht="15.6" customHeight="1">
      <c r="A32" s="188" t="s">
        <v>181</v>
      </c>
      <c r="B32" s="189">
        <v>618</v>
      </c>
      <c r="C32" s="189">
        <v>578</v>
      </c>
      <c r="D32" s="189">
        <v>618</v>
      </c>
      <c r="E32" s="189">
        <v>578</v>
      </c>
      <c r="F32" s="190">
        <v>-6.4724919093851128</v>
      </c>
    </row>
    <row r="33" spans="1:6" ht="15.6" customHeight="1">
      <c r="A33" s="188" t="s">
        <v>182</v>
      </c>
      <c r="B33" s="189">
        <v>156</v>
      </c>
      <c r="C33" s="189">
        <v>124</v>
      </c>
      <c r="D33" s="189">
        <v>156</v>
      </c>
      <c r="E33" s="189">
        <v>124</v>
      </c>
      <c r="F33" s="190">
        <v>-20.512820512820511</v>
      </c>
    </row>
    <row r="34" spans="1:6" ht="15.6" customHeight="1">
      <c r="A34" s="188" t="s">
        <v>183</v>
      </c>
      <c r="B34" s="189">
        <v>31</v>
      </c>
      <c r="C34" s="189">
        <v>27</v>
      </c>
      <c r="D34" s="189">
        <v>31</v>
      </c>
      <c r="E34" s="189">
        <v>27</v>
      </c>
      <c r="F34" s="190">
        <v>-12.903225806451619</v>
      </c>
    </row>
    <row r="35" spans="1:6" ht="15.6" customHeight="1">
      <c r="A35" s="156" t="s">
        <v>153</v>
      </c>
      <c r="B35" s="76">
        <f>SUM(B7:B34)</f>
        <v>12520</v>
      </c>
      <c r="C35" s="77">
        <f>SUM(C7:C34)</f>
        <v>12241</v>
      </c>
      <c r="D35" s="178">
        <f>SUM(D7:D34)</f>
        <v>12520</v>
      </c>
      <c r="E35" s="78">
        <f>SUM(E7:E34)</f>
        <v>12241</v>
      </c>
      <c r="F35" s="140">
        <f>E35*100/D35-100</f>
        <v>-2.2284345047923324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2" priority="2">
      <formula>MOD(ROW(),2)=0</formula>
    </cfRule>
  </conditionalFormatting>
  <conditionalFormatting sqref="F7:F35">
    <cfRule type="expression" dxfId="3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937EF1-DEE5-48BD-94EE-0BD491F59026}">
  <sheetPr codeName="Hoja25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1556733</v>
      </c>
      <c r="C7" s="189">
        <v>1209395</v>
      </c>
      <c r="D7" s="189">
        <v>1556733</v>
      </c>
      <c r="E7" s="189">
        <v>1209395</v>
      </c>
      <c r="F7" s="190">
        <v>-22.31198285126608</v>
      </c>
      <c r="G7" s="37"/>
    </row>
    <row r="8" spans="1:14" ht="15.6" customHeight="1">
      <c r="A8" s="188" t="s">
        <v>11</v>
      </c>
      <c r="B8" s="189">
        <v>548180</v>
      </c>
      <c r="C8" s="189">
        <v>702046</v>
      </c>
      <c r="D8" s="189">
        <v>548180</v>
      </c>
      <c r="E8" s="189">
        <v>702046</v>
      </c>
      <c r="F8" s="190">
        <v>28.068517640191171</v>
      </c>
      <c r="G8" s="6"/>
    </row>
    <row r="9" spans="1:14" ht="15.6" customHeight="1">
      <c r="A9" s="188" t="s">
        <v>8</v>
      </c>
      <c r="B9" s="189">
        <v>2131887</v>
      </c>
      <c r="C9" s="189">
        <v>2016323</v>
      </c>
      <c r="D9" s="189">
        <v>2131887</v>
      </c>
      <c r="E9" s="189">
        <v>2016323</v>
      </c>
      <c r="F9" s="190">
        <v>-5.4207375906884323</v>
      </c>
      <c r="G9" s="6"/>
    </row>
    <row r="10" spans="1:14" ht="15.6" customHeight="1">
      <c r="A10" s="188" t="s">
        <v>10</v>
      </c>
      <c r="B10" s="189">
        <v>402073</v>
      </c>
      <c r="C10" s="189">
        <v>469747</v>
      </c>
      <c r="D10" s="189">
        <v>402073</v>
      </c>
      <c r="E10" s="189">
        <v>469747</v>
      </c>
      <c r="F10" s="190">
        <v>16.83127193320615</v>
      </c>
    </row>
    <row r="11" spans="1:14" ht="15.6" customHeight="1">
      <c r="A11" s="188" t="s">
        <v>9</v>
      </c>
      <c r="B11" s="189">
        <v>48357023</v>
      </c>
      <c r="C11" s="189">
        <v>43900764</v>
      </c>
      <c r="D11" s="189">
        <v>48357023</v>
      </c>
      <c r="E11" s="189">
        <v>43900764</v>
      </c>
      <c r="F11" s="190">
        <v>-9.2153294879215366</v>
      </c>
    </row>
    <row r="12" spans="1:14" ht="15.6" customHeight="1">
      <c r="A12" s="188" t="s">
        <v>6</v>
      </c>
      <c r="B12" s="189">
        <v>2451398</v>
      </c>
      <c r="C12" s="189">
        <v>1878265</v>
      </c>
      <c r="D12" s="189">
        <v>2451398</v>
      </c>
      <c r="E12" s="189">
        <v>1878265</v>
      </c>
      <c r="F12" s="190">
        <v>-23.37984284885604</v>
      </c>
    </row>
    <row r="13" spans="1:14" ht="15.6" customHeight="1">
      <c r="A13" s="188" t="s">
        <v>175</v>
      </c>
      <c r="B13" s="189">
        <v>17175681</v>
      </c>
      <c r="C13" s="189">
        <v>16795202</v>
      </c>
      <c r="D13" s="189">
        <v>17175681</v>
      </c>
      <c r="E13" s="189">
        <v>16795202</v>
      </c>
      <c r="F13" s="190">
        <v>-2.2152192975638059</v>
      </c>
    </row>
    <row r="14" spans="1:14" ht="15.6" customHeight="1">
      <c r="A14" s="188" t="s">
        <v>148</v>
      </c>
      <c r="B14" s="189">
        <v>25184951</v>
      </c>
      <c r="C14" s="189">
        <v>22236443</v>
      </c>
      <c r="D14" s="189">
        <v>25184951</v>
      </c>
      <c r="E14" s="189">
        <v>22236443</v>
      </c>
      <c r="F14" s="190">
        <v>-11.70742003826015</v>
      </c>
    </row>
    <row r="15" spans="1:14" ht="15.6" customHeight="1">
      <c r="A15" s="188" t="s">
        <v>145</v>
      </c>
      <c r="B15" s="189">
        <v>4149021</v>
      </c>
      <c r="C15" s="189">
        <v>3527561</v>
      </c>
      <c r="D15" s="189">
        <v>4149021</v>
      </c>
      <c r="E15" s="189">
        <v>3527561</v>
      </c>
      <c r="F15" s="190">
        <v>-14.97847323501135</v>
      </c>
    </row>
    <row r="16" spans="1:14" ht="15.6" customHeight="1">
      <c r="A16" s="188" t="s">
        <v>144</v>
      </c>
      <c r="B16" s="189">
        <v>2986584</v>
      </c>
      <c r="C16" s="189">
        <v>3916813</v>
      </c>
      <c r="D16" s="189">
        <v>2986584</v>
      </c>
      <c r="E16" s="189">
        <v>3916813</v>
      </c>
      <c r="F16" s="190">
        <v>31.146922370172749</v>
      </c>
      <c r="G16" s="1"/>
    </row>
    <row r="17" spans="1:7" ht="15.6" customHeight="1">
      <c r="A17" s="188" t="s">
        <v>150</v>
      </c>
      <c r="B17" s="189">
        <v>1245576</v>
      </c>
      <c r="C17" s="189">
        <v>1633351</v>
      </c>
      <c r="D17" s="189">
        <v>1245576</v>
      </c>
      <c r="E17" s="189">
        <v>1633351</v>
      </c>
      <c r="F17" s="190">
        <v>31.132183022151999</v>
      </c>
      <c r="G17" s="2"/>
    </row>
    <row r="18" spans="1:7" ht="15.6" customHeight="1">
      <c r="A18" s="188" t="s">
        <v>147</v>
      </c>
      <c r="B18" s="189">
        <v>6046805</v>
      </c>
      <c r="C18" s="189">
        <v>6302361</v>
      </c>
      <c r="D18" s="189">
        <v>6046805</v>
      </c>
      <c r="E18" s="189">
        <v>6302361</v>
      </c>
      <c r="F18" s="190">
        <v>4.226298020194136</v>
      </c>
    </row>
    <row r="19" spans="1:7" ht="15.6" customHeight="1">
      <c r="A19" s="188" t="s">
        <v>143</v>
      </c>
      <c r="B19" s="189">
        <v>768909</v>
      </c>
      <c r="C19" s="189">
        <v>678852</v>
      </c>
      <c r="D19" s="189">
        <v>768909</v>
      </c>
      <c r="E19" s="189">
        <v>678852</v>
      </c>
      <c r="F19" s="190">
        <v>-11.712309258963019</v>
      </c>
    </row>
    <row r="20" spans="1:7" ht="15.6" customHeight="1">
      <c r="A20" s="188" t="s">
        <v>142</v>
      </c>
      <c r="B20" s="189">
        <v>1579504</v>
      </c>
      <c r="C20" s="189">
        <v>1397922</v>
      </c>
      <c r="D20" s="189">
        <v>1579504</v>
      </c>
      <c r="E20" s="189">
        <v>1397922</v>
      </c>
      <c r="F20" s="190">
        <v>-11.49614056058104</v>
      </c>
    </row>
    <row r="21" spans="1:7" ht="15.6" customHeight="1">
      <c r="A21" s="188" t="s">
        <v>149</v>
      </c>
      <c r="B21" s="189">
        <v>3970229</v>
      </c>
      <c r="C21" s="189">
        <v>3120910</v>
      </c>
      <c r="D21" s="189">
        <v>3970229</v>
      </c>
      <c r="E21" s="189">
        <v>3120910</v>
      </c>
      <c r="F21" s="190">
        <v>-21.39219173503594</v>
      </c>
    </row>
    <row r="22" spans="1:7" ht="15.6" customHeight="1">
      <c r="A22" s="188" t="s">
        <v>146</v>
      </c>
      <c r="B22" s="189">
        <v>27981177</v>
      </c>
      <c r="C22" s="189">
        <v>32113990</v>
      </c>
      <c r="D22" s="189">
        <v>27981177</v>
      </c>
      <c r="E22" s="189">
        <v>32113990</v>
      </c>
      <c r="F22" s="190">
        <v>14.769975544631309</v>
      </c>
    </row>
    <row r="23" spans="1:7" ht="15.6" customHeight="1">
      <c r="A23" s="188" t="s">
        <v>165</v>
      </c>
      <c r="B23" s="189">
        <v>3506895</v>
      </c>
      <c r="C23" s="189">
        <v>4116828</v>
      </c>
      <c r="D23" s="189">
        <v>3506895</v>
      </c>
      <c r="E23" s="189">
        <v>4116828</v>
      </c>
      <c r="F23" s="190">
        <v>17.392394126428069</v>
      </c>
    </row>
    <row r="24" spans="1:7" ht="15.6" customHeight="1">
      <c r="A24" s="188" t="s">
        <v>141</v>
      </c>
      <c r="B24" s="189">
        <v>341682</v>
      </c>
      <c r="C24" s="189">
        <v>279259</v>
      </c>
      <c r="D24" s="189">
        <v>341682</v>
      </c>
      <c r="E24" s="189">
        <v>279259</v>
      </c>
      <c r="F24" s="190">
        <v>-18.269326449739818</v>
      </c>
    </row>
    <row r="25" spans="1:7" ht="15.6" customHeight="1">
      <c r="A25" s="188" t="s">
        <v>140</v>
      </c>
      <c r="B25" s="189">
        <v>2791936</v>
      </c>
      <c r="C25" s="189">
        <v>1912089</v>
      </c>
      <c r="D25" s="189">
        <v>2791936</v>
      </c>
      <c r="E25" s="189">
        <v>1912089</v>
      </c>
      <c r="F25" s="190">
        <v>-31.513867080047671</v>
      </c>
    </row>
    <row r="26" spans="1:7" ht="15.6" customHeight="1">
      <c r="A26" s="188" t="s">
        <v>152</v>
      </c>
      <c r="B26" s="189">
        <v>955852</v>
      </c>
      <c r="C26" s="189">
        <v>1113218</v>
      </c>
      <c r="D26" s="189">
        <v>955852</v>
      </c>
      <c r="E26" s="189">
        <v>1113218</v>
      </c>
      <c r="F26" s="190">
        <v>16.463427392525201</v>
      </c>
    </row>
    <row r="27" spans="1:7" ht="15.6" customHeight="1">
      <c r="A27" s="188" t="s">
        <v>173</v>
      </c>
      <c r="B27" s="189">
        <v>525600</v>
      </c>
      <c r="C27" s="189">
        <v>411650</v>
      </c>
      <c r="D27" s="189">
        <v>525600</v>
      </c>
      <c r="E27" s="189">
        <v>411650</v>
      </c>
      <c r="F27" s="190">
        <v>-21.67998477929984</v>
      </c>
    </row>
    <row r="28" spans="1:7" ht="15.6" customHeight="1">
      <c r="A28" s="188" t="s">
        <v>177</v>
      </c>
      <c r="B28" s="189">
        <v>20201954</v>
      </c>
      <c r="C28" s="189">
        <v>21464567</v>
      </c>
      <c r="D28" s="189">
        <v>20201954</v>
      </c>
      <c r="E28" s="189">
        <v>21464567</v>
      </c>
      <c r="F28" s="190">
        <v>6.2499548311019879</v>
      </c>
    </row>
    <row r="29" spans="1:7" ht="15.6" customHeight="1">
      <c r="A29" s="188" t="s">
        <v>178</v>
      </c>
      <c r="B29" s="189">
        <v>2350908</v>
      </c>
      <c r="C29" s="189">
        <v>1617738</v>
      </c>
      <c r="D29" s="189">
        <v>2350908</v>
      </c>
      <c r="E29" s="189">
        <v>1617738</v>
      </c>
      <c r="F29" s="190">
        <v>-31.186673404488811</v>
      </c>
    </row>
    <row r="30" spans="1:7" ht="15.6" customHeight="1">
      <c r="A30" s="188" t="s">
        <v>179</v>
      </c>
      <c r="B30" s="189">
        <v>457634</v>
      </c>
      <c r="C30" s="189">
        <v>419906</v>
      </c>
      <c r="D30" s="189">
        <v>457634</v>
      </c>
      <c r="E30" s="189">
        <v>419906</v>
      </c>
      <c r="F30" s="190">
        <v>-8.244142699187563</v>
      </c>
    </row>
    <row r="31" spans="1:7" ht="15.6" customHeight="1">
      <c r="A31" s="188" t="s">
        <v>180</v>
      </c>
      <c r="B31" s="189">
        <v>4006881</v>
      </c>
      <c r="C31" s="189">
        <v>3355802</v>
      </c>
      <c r="D31" s="189">
        <v>4006881</v>
      </c>
      <c r="E31" s="189">
        <v>3355802</v>
      </c>
      <c r="F31" s="190">
        <v>-16.249022618839941</v>
      </c>
    </row>
    <row r="32" spans="1:7" ht="15.6" customHeight="1">
      <c r="A32" s="188" t="s">
        <v>181</v>
      </c>
      <c r="B32" s="189">
        <v>22955435</v>
      </c>
      <c r="C32" s="189">
        <v>22116565</v>
      </c>
      <c r="D32" s="189">
        <v>22955435</v>
      </c>
      <c r="E32" s="189">
        <v>22116565</v>
      </c>
      <c r="F32" s="190">
        <v>-3.6543415535362271</v>
      </c>
    </row>
    <row r="33" spans="1:6" ht="15.6" customHeight="1">
      <c r="A33" s="188" t="s">
        <v>182</v>
      </c>
      <c r="B33" s="189">
        <v>3328548</v>
      </c>
      <c r="C33" s="189">
        <v>2990120</v>
      </c>
      <c r="D33" s="189">
        <v>3328548</v>
      </c>
      <c r="E33" s="189">
        <v>2990120</v>
      </c>
      <c r="F33" s="190">
        <v>-10.167436371655141</v>
      </c>
    </row>
    <row r="34" spans="1:6" ht="15.6" customHeight="1">
      <c r="A34" s="188" t="s">
        <v>183</v>
      </c>
      <c r="B34" s="189">
        <v>207165</v>
      </c>
      <c r="C34" s="189">
        <v>161592</v>
      </c>
      <c r="D34" s="189">
        <v>207165</v>
      </c>
      <c r="E34" s="189">
        <v>161592</v>
      </c>
      <c r="F34" s="190">
        <v>-21.99840706683079</v>
      </c>
    </row>
    <row r="35" spans="1:6" ht="15.6" customHeight="1">
      <c r="A35" s="156" t="s">
        <v>153</v>
      </c>
      <c r="B35" s="76">
        <f>SUM(B7:B34)</f>
        <v>208166221</v>
      </c>
      <c r="C35" s="77">
        <f>SUM(C7:C34)</f>
        <v>201859279</v>
      </c>
      <c r="D35" s="178">
        <f>SUM(D7:D34)</f>
        <v>208166221</v>
      </c>
      <c r="E35" s="78">
        <f>SUM(E7:E34)</f>
        <v>201859279</v>
      </c>
      <c r="F35" s="140">
        <f>E35*100/D35-100</f>
        <v>-3.0297624512288195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0" priority="2">
      <formula>MOD(ROW(),2)=0</formula>
    </cfRule>
  </conditionalFormatting>
  <conditionalFormatting sqref="F7:F35">
    <cfRule type="expression" dxfId="2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814C2F-F267-4E12-84C1-F3C7A93ADF95}">
  <sheetPr codeName="Hoja26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4</v>
      </c>
      <c r="C7" s="189">
        <v>2</v>
      </c>
      <c r="D7" s="189">
        <v>4</v>
      </c>
      <c r="E7" s="189">
        <v>2</v>
      </c>
      <c r="F7" s="190">
        <v>-50</v>
      </c>
      <c r="G7" s="37"/>
    </row>
    <row r="8" spans="1:14" ht="15.6" customHeight="1">
      <c r="A8" s="188" t="s">
        <v>11</v>
      </c>
      <c r="B8" s="189">
        <v>1</v>
      </c>
      <c r="C8" s="189">
        <v>0</v>
      </c>
      <c r="D8" s="189">
        <v>1</v>
      </c>
      <c r="E8" s="189">
        <v>0</v>
      </c>
      <c r="F8" s="190">
        <v>-100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12</v>
      </c>
      <c r="C12" s="189">
        <v>9</v>
      </c>
      <c r="D12" s="189">
        <v>12</v>
      </c>
      <c r="E12" s="189">
        <v>9</v>
      </c>
      <c r="F12" s="190">
        <v>-25</v>
      </c>
    </row>
    <row r="13" spans="1:14" ht="15.6" customHeight="1">
      <c r="A13" s="188" t="s">
        <v>175</v>
      </c>
      <c r="B13" s="189">
        <v>15</v>
      </c>
      <c r="C13" s="189">
        <v>15</v>
      </c>
      <c r="D13" s="189">
        <v>15</v>
      </c>
      <c r="E13" s="189">
        <v>15</v>
      </c>
      <c r="F13" s="190">
        <v>0</v>
      </c>
    </row>
    <row r="14" spans="1:14" ht="15.6" customHeight="1">
      <c r="A14" s="188" t="s">
        <v>148</v>
      </c>
      <c r="B14" s="189">
        <v>24</v>
      </c>
      <c r="C14" s="189">
        <v>23</v>
      </c>
      <c r="D14" s="189">
        <v>24</v>
      </c>
      <c r="E14" s="189">
        <v>23</v>
      </c>
      <c r="F14" s="190">
        <v>-4.1666666666666714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0</v>
      </c>
      <c r="C16" s="189">
        <v>6</v>
      </c>
      <c r="D16" s="189">
        <v>0</v>
      </c>
      <c r="E16" s="189">
        <v>6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1</v>
      </c>
      <c r="D18" s="189">
        <v>0</v>
      </c>
      <c r="E18" s="189">
        <v>1</v>
      </c>
      <c r="F18" s="190" t="s">
        <v>151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0</v>
      </c>
      <c r="C21" s="189">
        <v>0</v>
      </c>
      <c r="D21" s="189">
        <v>0</v>
      </c>
      <c r="E21" s="189">
        <v>0</v>
      </c>
      <c r="F21" s="190" t="s">
        <v>151</v>
      </c>
    </row>
    <row r="22" spans="1:7" ht="15.6" customHeight="1">
      <c r="A22" s="188" t="s">
        <v>146</v>
      </c>
      <c r="B22" s="189">
        <v>82</v>
      </c>
      <c r="C22" s="189">
        <v>110</v>
      </c>
      <c r="D22" s="189">
        <v>82</v>
      </c>
      <c r="E22" s="189">
        <v>110</v>
      </c>
      <c r="F22" s="190">
        <v>34.146341463414643</v>
      </c>
    </row>
    <row r="23" spans="1:7" ht="15.6" customHeight="1">
      <c r="A23" s="188" t="s">
        <v>165</v>
      </c>
      <c r="B23" s="189">
        <v>4</v>
      </c>
      <c r="C23" s="189">
        <v>9</v>
      </c>
      <c r="D23" s="189">
        <v>4</v>
      </c>
      <c r="E23" s="189">
        <v>9</v>
      </c>
      <c r="F23" s="190">
        <v>125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69</v>
      </c>
      <c r="C28" s="189">
        <v>90</v>
      </c>
      <c r="D28" s="189">
        <v>69</v>
      </c>
      <c r="E28" s="189">
        <v>90</v>
      </c>
      <c r="F28" s="190">
        <v>30.434782608695659</v>
      </c>
    </row>
    <row r="29" spans="1:7" ht="15.6" customHeight="1">
      <c r="A29" s="188" t="s">
        <v>178</v>
      </c>
      <c r="B29" s="189">
        <v>0</v>
      </c>
      <c r="C29" s="189">
        <v>0</v>
      </c>
      <c r="D29" s="189">
        <v>0</v>
      </c>
      <c r="E29" s="189">
        <v>0</v>
      </c>
      <c r="F29" s="190" t="s">
        <v>151</v>
      </c>
    </row>
    <row r="30" spans="1:7" ht="15.6" customHeight="1">
      <c r="A30" s="188" t="s">
        <v>179</v>
      </c>
      <c r="B30" s="189">
        <v>1</v>
      </c>
      <c r="C30" s="189">
        <v>1</v>
      </c>
      <c r="D30" s="189">
        <v>1</v>
      </c>
      <c r="E30" s="189">
        <v>1</v>
      </c>
      <c r="F30" s="190">
        <v>0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7</v>
      </c>
      <c r="C32" s="189">
        <v>10</v>
      </c>
      <c r="D32" s="189">
        <v>7</v>
      </c>
      <c r="E32" s="189">
        <v>10</v>
      </c>
      <c r="F32" s="190">
        <v>42.857142857142861</v>
      </c>
    </row>
    <row r="33" spans="1:6" ht="15.6" customHeight="1">
      <c r="A33" s="188" t="s">
        <v>182</v>
      </c>
      <c r="B33" s="189">
        <v>4</v>
      </c>
      <c r="C33" s="189">
        <v>6</v>
      </c>
      <c r="D33" s="189">
        <v>4</v>
      </c>
      <c r="E33" s="189">
        <v>6</v>
      </c>
      <c r="F33" s="190">
        <v>50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223</v>
      </c>
      <c r="C35" s="77">
        <f>SUM(C7:C34)</f>
        <v>282</v>
      </c>
      <c r="D35" s="178">
        <f>SUM(D7:D34)</f>
        <v>223</v>
      </c>
      <c r="E35" s="178">
        <f>SUM(E7:E34)</f>
        <v>282</v>
      </c>
      <c r="F35" s="140">
        <f>E35*100/D35-100</f>
        <v>26.457399103139011</v>
      </c>
    </row>
    <row r="36" spans="1:6" ht="15.6" customHeight="1">
      <c r="A36" s="73" t="s">
        <v>161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28" priority="2">
      <formula>MOD(ROW(),2)=0</formula>
    </cfRule>
  </conditionalFormatting>
  <conditionalFormatting sqref="F7:F35">
    <cfRule type="expression" dxfId="2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5BE9A2-BBB0-4B41-B364-4E9DF9CB2897}">
  <sheetPr codeName="Hoja2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9704</v>
      </c>
      <c r="C7" s="189">
        <v>5677</v>
      </c>
      <c r="D7" s="189">
        <v>9704</v>
      </c>
      <c r="E7" s="189">
        <v>5677</v>
      </c>
      <c r="F7" s="190">
        <v>-41.49835119538335</v>
      </c>
      <c r="G7" s="37"/>
    </row>
    <row r="8" spans="1:14" ht="15.6" customHeight="1">
      <c r="A8" s="188" t="s">
        <v>11</v>
      </c>
      <c r="B8" s="189">
        <v>8151</v>
      </c>
      <c r="C8" s="189">
        <v>10267</v>
      </c>
      <c r="D8" s="189">
        <v>8151</v>
      </c>
      <c r="E8" s="189">
        <v>10267</v>
      </c>
      <c r="F8" s="190">
        <v>25.960004907373332</v>
      </c>
      <c r="G8" s="6"/>
    </row>
    <row r="9" spans="1:14" ht="15.6" customHeight="1">
      <c r="A9" s="188" t="s">
        <v>8</v>
      </c>
      <c r="B9" s="189">
        <v>40825</v>
      </c>
      <c r="C9" s="189">
        <v>40956</v>
      </c>
      <c r="D9" s="189">
        <v>40825</v>
      </c>
      <c r="E9" s="189">
        <v>40956</v>
      </c>
      <c r="F9" s="190">
        <v>0.32088181261481452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362170</v>
      </c>
      <c r="C11" s="189">
        <v>399875</v>
      </c>
      <c r="D11" s="189">
        <v>362170</v>
      </c>
      <c r="E11" s="189">
        <v>399875</v>
      </c>
      <c r="F11" s="190">
        <v>10.41085677996521</v>
      </c>
    </row>
    <row r="12" spans="1:14" ht="15.6" customHeight="1">
      <c r="A12" s="188" t="s">
        <v>6</v>
      </c>
      <c r="B12" s="189">
        <v>33070</v>
      </c>
      <c r="C12" s="189">
        <v>15114</v>
      </c>
      <c r="D12" s="189">
        <v>33070</v>
      </c>
      <c r="E12" s="189">
        <v>15114</v>
      </c>
      <c r="F12" s="190">
        <v>-54.296945872391888</v>
      </c>
    </row>
    <row r="13" spans="1:14" ht="15.6" customHeight="1">
      <c r="A13" s="188" t="s">
        <v>175</v>
      </c>
      <c r="B13" s="189">
        <v>300769</v>
      </c>
      <c r="C13" s="189">
        <v>308099</v>
      </c>
      <c r="D13" s="189">
        <v>300769</v>
      </c>
      <c r="E13" s="189">
        <v>308099</v>
      </c>
      <c r="F13" s="190">
        <v>2.437086268864149</v>
      </c>
    </row>
    <row r="14" spans="1:14" ht="15.6" customHeight="1">
      <c r="A14" s="188" t="s">
        <v>148</v>
      </c>
      <c r="B14" s="189">
        <v>179890</v>
      </c>
      <c r="C14" s="189">
        <v>179492</v>
      </c>
      <c r="D14" s="189">
        <v>179890</v>
      </c>
      <c r="E14" s="189">
        <v>179492</v>
      </c>
      <c r="F14" s="190">
        <v>-0.22124631719384519</v>
      </c>
    </row>
    <row r="15" spans="1:14" ht="15.6" customHeight="1">
      <c r="A15" s="188" t="s">
        <v>145</v>
      </c>
      <c r="B15" s="189">
        <v>13</v>
      </c>
      <c r="C15" s="189">
        <v>4367</v>
      </c>
      <c r="D15" s="189">
        <v>13</v>
      </c>
      <c r="E15" s="189">
        <v>4367</v>
      </c>
      <c r="F15" s="190">
        <v>33492.307692307702</v>
      </c>
    </row>
    <row r="16" spans="1:14" ht="15.6" customHeight="1">
      <c r="A16" s="188" t="s">
        <v>144</v>
      </c>
      <c r="B16" s="189">
        <v>0</v>
      </c>
      <c r="C16" s="189">
        <v>8115</v>
      </c>
      <c r="D16" s="189">
        <v>0</v>
      </c>
      <c r="E16" s="189">
        <v>8115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134674</v>
      </c>
      <c r="C18" s="189">
        <v>147737</v>
      </c>
      <c r="D18" s="189">
        <v>134674</v>
      </c>
      <c r="E18" s="189">
        <v>147737</v>
      </c>
      <c r="F18" s="190">
        <v>9.699719322215131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4194</v>
      </c>
      <c r="C21" s="189">
        <v>2894</v>
      </c>
      <c r="D21" s="189">
        <v>4194</v>
      </c>
      <c r="E21" s="189">
        <v>2894</v>
      </c>
      <c r="F21" s="190">
        <v>-30.996661897949451</v>
      </c>
    </row>
    <row r="22" spans="1:7" ht="15.6" customHeight="1">
      <c r="A22" s="188" t="s">
        <v>146</v>
      </c>
      <c r="B22" s="189">
        <v>343509</v>
      </c>
      <c r="C22" s="189">
        <v>416063</v>
      </c>
      <c r="D22" s="189">
        <v>343509</v>
      </c>
      <c r="E22" s="189">
        <v>416063</v>
      </c>
      <c r="F22" s="190">
        <v>21.121426221729269</v>
      </c>
    </row>
    <row r="23" spans="1:7" ht="15.6" customHeight="1">
      <c r="A23" s="188" t="s">
        <v>165</v>
      </c>
      <c r="B23" s="189">
        <v>35376</v>
      </c>
      <c r="C23" s="189">
        <v>38904</v>
      </c>
      <c r="D23" s="189">
        <v>35376</v>
      </c>
      <c r="E23" s="189">
        <v>38904</v>
      </c>
      <c r="F23" s="190">
        <v>9.9728629579375792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41045</v>
      </c>
      <c r="C25" s="189">
        <v>42318</v>
      </c>
      <c r="D25" s="189">
        <v>41045</v>
      </c>
      <c r="E25" s="189">
        <v>42318</v>
      </c>
      <c r="F25" s="190">
        <v>3.1014739919600491</v>
      </c>
    </row>
    <row r="26" spans="1:7" ht="15.6" customHeight="1">
      <c r="A26" s="188" t="s">
        <v>152</v>
      </c>
      <c r="B26" s="189">
        <v>8773</v>
      </c>
      <c r="C26" s="189">
        <v>7749</v>
      </c>
      <c r="D26" s="189">
        <v>8773</v>
      </c>
      <c r="E26" s="189">
        <v>7749</v>
      </c>
      <c r="F26" s="190">
        <v>-11.67217599452867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578376</v>
      </c>
      <c r="C28" s="189">
        <v>685942</v>
      </c>
      <c r="D28" s="189">
        <v>578376</v>
      </c>
      <c r="E28" s="189">
        <v>685942</v>
      </c>
      <c r="F28" s="190">
        <v>18.597936290579138</v>
      </c>
    </row>
    <row r="29" spans="1:7" ht="15.6" customHeight="1">
      <c r="A29" s="188" t="s">
        <v>178</v>
      </c>
      <c r="B29" s="189">
        <v>11090</v>
      </c>
      <c r="C29" s="189">
        <v>6048</v>
      </c>
      <c r="D29" s="189">
        <v>11090</v>
      </c>
      <c r="E29" s="189">
        <v>6048</v>
      </c>
      <c r="F29" s="190">
        <v>-45.4643823264202</v>
      </c>
    </row>
    <row r="30" spans="1:7" ht="15.6" customHeight="1">
      <c r="A30" s="188" t="s">
        <v>179</v>
      </c>
      <c r="B30" s="189">
        <v>310</v>
      </c>
      <c r="C30" s="189">
        <v>295</v>
      </c>
      <c r="D30" s="189">
        <v>310</v>
      </c>
      <c r="E30" s="189">
        <v>295</v>
      </c>
      <c r="F30" s="190">
        <v>-4.8387096774193594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74212</v>
      </c>
      <c r="C32" s="189">
        <v>69995</v>
      </c>
      <c r="D32" s="189">
        <v>74212</v>
      </c>
      <c r="E32" s="189">
        <v>69995</v>
      </c>
      <c r="F32" s="190">
        <v>-5.6823694281248294</v>
      </c>
    </row>
    <row r="33" spans="1:6" ht="15.6" customHeight="1">
      <c r="A33" s="188" t="s">
        <v>182</v>
      </c>
      <c r="B33" s="189">
        <v>6811</v>
      </c>
      <c r="C33" s="189">
        <v>9809</v>
      </c>
      <c r="D33" s="189">
        <v>6811</v>
      </c>
      <c r="E33" s="189">
        <v>9809</v>
      </c>
      <c r="F33" s="190">
        <v>44.017031272940841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2172962</v>
      </c>
      <c r="C35" s="77">
        <f>SUM(C7:C34)</f>
        <v>2399716</v>
      </c>
      <c r="D35" s="76">
        <f>SUM(D7:D34)</f>
        <v>2172962</v>
      </c>
      <c r="E35" s="78">
        <f>SUM(E7:E34)</f>
        <v>2399716</v>
      </c>
      <c r="F35" s="140">
        <f>E35*100/D35-100</f>
        <v>10.435249212825624</v>
      </c>
    </row>
    <row r="36" spans="1:6" ht="15.6" customHeight="1">
      <c r="A36" s="73" t="s">
        <v>80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6" priority="2">
      <formula>MOD(ROW(),2)=0</formula>
    </cfRule>
  </conditionalFormatting>
  <conditionalFormatting sqref="F7:F35">
    <cfRule type="expression" dxfId="2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877827-A5D4-4442-A6E5-1A69A1F91F2E}">
  <sheetPr codeName="Hoja2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5990</v>
      </c>
      <c r="C8" s="189">
        <v>10267</v>
      </c>
      <c r="D8" s="189">
        <v>5990</v>
      </c>
      <c r="E8" s="189">
        <v>10267</v>
      </c>
      <c r="F8" s="190">
        <v>71.402337228714515</v>
      </c>
      <c r="G8" s="6"/>
    </row>
    <row r="9" spans="1:14" ht="15.6" customHeight="1">
      <c r="A9" s="188" t="s">
        <v>8</v>
      </c>
      <c r="B9" s="189">
        <v>40825</v>
      </c>
      <c r="C9" s="189">
        <v>40956</v>
      </c>
      <c r="D9" s="189">
        <v>40825</v>
      </c>
      <c r="E9" s="189">
        <v>40956</v>
      </c>
      <c r="F9" s="190">
        <v>0.32088181261481452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362170</v>
      </c>
      <c r="C11" s="189">
        <v>399875</v>
      </c>
      <c r="D11" s="189">
        <v>362170</v>
      </c>
      <c r="E11" s="189">
        <v>399875</v>
      </c>
      <c r="F11" s="190">
        <v>10.41085677996521</v>
      </c>
    </row>
    <row r="12" spans="1:14" ht="15.6" customHeight="1">
      <c r="A12" s="188" t="s">
        <v>6</v>
      </c>
      <c r="B12" s="189">
        <v>1817</v>
      </c>
      <c r="C12" s="189">
        <v>2595</v>
      </c>
      <c r="D12" s="189">
        <v>1817</v>
      </c>
      <c r="E12" s="189">
        <v>2595</v>
      </c>
      <c r="F12" s="190">
        <v>42.817831590533842</v>
      </c>
    </row>
    <row r="13" spans="1:14" ht="15.6" customHeight="1">
      <c r="A13" s="188" t="s">
        <v>175</v>
      </c>
      <c r="B13" s="189">
        <v>244663</v>
      </c>
      <c r="C13" s="189">
        <v>256861</v>
      </c>
      <c r="D13" s="189">
        <v>244663</v>
      </c>
      <c r="E13" s="189">
        <v>256861</v>
      </c>
      <c r="F13" s="190">
        <v>4.9856332996816093</v>
      </c>
    </row>
    <row r="14" spans="1:14" ht="15.6" customHeight="1">
      <c r="A14" s="188" t="s">
        <v>148</v>
      </c>
      <c r="B14" s="189">
        <v>68854</v>
      </c>
      <c r="C14" s="189">
        <v>68438</v>
      </c>
      <c r="D14" s="189">
        <v>68854</v>
      </c>
      <c r="E14" s="189">
        <v>68438</v>
      </c>
      <c r="F14" s="190">
        <v>-0.60417695413484296</v>
      </c>
    </row>
    <row r="15" spans="1:14" ht="15.6" customHeight="1">
      <c r="A15" s="188" t="s">
        <v>145</v>
      </c>
      <c r="B15" s="189">
        <v>13</v>
      </c>
      <c r="C15" s="189">
        <v>4367</v>
      </c>
      <c r="D15" s="189">
        <v>13</v>
      </c>
      <c r="E15" s="189">
        <v>4367</v>
      </c>
      <c r="F15" s="190">
        <v>33492.307692307702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134674</v>
      </c>
      <c r="C18" s="189">
        <v>146889</v>
      </c>
      <c r="D18" s="189">
        <v>134674</v>
      </c>
      <c r="E18" s="189">
        <v>146889</v>
      </c>
      <c r="F18" s="190">
        <v>9.0700506408066843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4194</v>
      </c>
      <c r="C21" s="189">
        <v>2894</v>
      </c>
      <c r="D21" s="189">
        <v>4194</v>
      </c>
      <c r="E21" s="189">
        <v>2894</v>
      </c>
      <c r="F21" s="190">
        <v>-30.996661897949451</v>
      </c>
    </row>
    <row r="22" spans="1:7" ht="15.6" customHeight="1">
      <c r="A22" s="188" t="s">
        <v>146</v>
      </c>
      <c r="B22" s="189">
        <v>100658</v>
      </c>
      <c r="C22" s="189">
        <v>97332</v>
      </c>
      <c r="D22" s="189">
        <v>100658</v>
      </c>
      <c r="E22" s="189">
        <v>97332</v>
      </c>
      <c r="F22" s="190">
        <v>-3.3042579824753062</v>
      </c>
    </row>
    <row r="23" spans="1:7" ht="15.6" customHeight="1">
      <c r="A23" s="188" t="s">
        <v>165</v>
      </c>
      <c r="B23" s="189">
        <v>25068</v>
      </c>
      <c r="C23" s="189">
        <v>26476</v>
      </c>
      <c r="D23" s="189">
        <v>25068</v>
      </c>
      <c r="E23" s="189">
        <v>26476</v>
      </c>
      <c r="F23" s="190">
        <v>5.6167225147598572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41045</v>
      </c>
      <c r="C25" s="189">
        <v>42318</v>
      </c>
      <c r="D25" s="189">
        <v>41045</v>
      </c>
      <c r="E25" s="189">
        <v>42318</v>
      </c>
      <c r="F25" s="190">
        <v>3.1014739919600491</v>
      </c>
    </row>
    <row r="26" spans="1:7" ht="15.6" customHeight="1">
      <c r="A26" s="188" t="s">
        <v>152</v>
      </c>
      <c r="B26" s="189">
        <v>8773</v>
      </c>
      <c r="C26" s="189">
        <v>7749</v>
      </c>
      <c r="D26" s="189">
        <v>8773</v>
      </c>
      <c r="E26" s="189">
        <v>7749</v>
      </c>
      <c r="F26" s="190">
        <v>-11.67217599452867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404236</v>
      </c>
      <c r="C28" s="189">
        <v>430337</v>
      </c>
      <c r="D28" s="189">
        <v>404236</v>
      </c>
      <c r="E28" s="189">
        <v>430337</v>
      </c>
      <c r="F28" s="190">
        <v>6.4568717283962807</v>
      </c>
    </row>
    <row r="29" spans="1:7" ht="15.6" customHeight="1">
      <c r="A29" s="188" t="s">
        <v>178</v>
      </c>
      <c r="B29" s="189">
        <v>11086</v>
      </c>
      <c r="C29" s="189">
        <v>6048</v>
      </c>
      <c r="D29" s="189">
        <v>11086</v>
      </c>
      <c r="E29" s="189">
        <v>6048</v>
      </c>
      <c r="F29" s="190">
        <v>-45.444705033375428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49958</v>
      </c>
      <c r="C32" s="189">
        <v>51267</v>
      </c>
      <c r="D32" s="189">
        <v>49958</v>
      </c>
      <c r="E32" s="189">
        <v>51267</v>
      </c>
      <c r="F32" s="190">
        <v>2.6202009688138048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79" t="s">
        <v>153</v>
      </c>
      <c r="B35" s="178">
        <f>SUM(B7:B34)</f>
        <v>1504024</v>
      </c>
      <c r="C35" s="77">
        <f>SUM(C7:C34)</f>
        <v>1594669</v>
      </c>
      <c r="D35" s="76">
        <f>SUM(D7:D34)</f>
        <v>1504024</v>
      </c>
      <c r="E35" s="78">
        <f>SUM(E7:E34)</f>
        <v>1594669</v>
      </c>
      <c r="F35" s="140">
        <f>E35*100/D35-100</f>
        <v>6.0268320186380038</v>
      </c>
    </row>
    <row r="36" spans="1:6" ht="15.6" customHeight="1">
      <c r="A36" s="73" t="s">
        <v>85</v>
      </c>
      <c r="B36" s="72"/>
      <c r="C36" s="23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4" priority="2">
      <formula>MOD(ROW(),2)=0</formula>
    </cfRule>
  </conditionalFormatting>
  <conditionalFormatting sqref="F7:F35">
    <cfRule type="expression" dxfId="2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656160-8563-49A8-A4A2-17592DB78553}">
  <sheetPr codeName="Hoja2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9704</v>
      </c>
      <c r="C7" s="189">
        <v>5677</v>
      </c>
      <c r="D7" s="189">
        <v>9704</v>
      </c>
      <c r="E7" s="189">
        <v>5677</v>
      </c>
      <c r="F7" s="190">
        <v>-41.49835119538335</v>
      </c>
      <c r="G7" s="13"/>
    </row>
    <row r="8" spans="1:14" ht="15.6" customHeight="1">
      <c r="A8" s="188" t="s">
        <v>11</v>
      </c>
      <c r="B8" s="189">
        <v>2161</v>
      </c>
      <c r="C8" s="189">
        <v>0</v>
      </c>
      <c r="D8" s="189">
        <v>2161</v>
      </c>
      <c r="E8" s="189">
        <v>0</v>
      </c>
      <c r="F8" s="190">
        <v>-100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31253</v>
      </c>
      <c r="C12" s="189">
        <v>12519</v>
      </c>
      <c r="D12" s="189">
        <v>31253</v>
      </c>
      <c r="E12" s="189">
        <v>12519</v>
      </c>
      <c r="F12" s="190">
        <v>-59.943045467635109</v>
      </c>
    </row>
    <row r="13" spans="1:14" ht="15.6" customHeight="1">
      <c r="A13" s="188" t="s">
        <v>175</v>
      </c>
      <c r="B13" s="189">
        <v>56106</v>
      </c>
      <c r="C13" s="189">
        <v>51238</v>
      </c>
      <c r="D13" s="189">
        <v>56106</v>
      </c>
      <c r="E13" s="189">
        <v>51238</v>
      </c>
      <c r="F13" s="190">
        <v>-8.6764338929882712</v>
      </c>
    </row>
    <row r="14" spans="1:14" ht="15.6" customHeight="1">
      <c r="A14" s="188" t="s">
        <v>148</v>
      </c>
      <c r="B14" s="189">
        <v>111036</v>
      </c>
      <c r="C14" s="189">
        <v>111054</v>
      </c>
      <c r="D14" s="189">
        <v>111036</v>
      </c>
      <c r="E14" s="189">
        <v>111054</v>
      </c>
      <c r="F14" s="190">
        <v>1.621095860801347E-2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0</v>
      </c>
      <c r="C16" s="189">
        <v>8115</v>
      </c>
      <c r="D16" s="189">
        <v>0</v>
      </c>
      <c r="E16" s="189">
        <v>8115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848</v>
      </c>
      <c r="D18" s="189">
        <v>0</v>
      </c>
      <c r="E18" s="189">
        <v>848</v>
      </c>
      <c r="F18" s="190" t="s">
        <v>151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0</v>
      </c>
      <c r="C21" s="189">
        <v>0</v>
      </c>
      <c r="D21" s="189">
        <v>0</v>
      </c>
      <c r="E21" s="189">
        <v>0</v>
      </c>
      <c r="F21" s="190" t="s">
        <v>151</v>
      </c>
    </row>
    <row r="22" spans="1:7" ht="15.6" customHeight="1">
      <c r="A22" s="188" t="s">
        <v>146</v>
      </c>
      <c r="B22" s="189">
        <v>242851</v>
      </c>
      <c r="C22" s="189">
        <v>318731</v>
      </c>
      <c r="D22" s="189">
        <v>242851</v>
      </c>
      <c r="E22" s="189">
        <v>318731</v>
      </c>
      <c r="F22" s="190">
        <v>31.24549620961</v>
      </c>
    </row>
    <row r="23" spans="1:7" ht="15.6" customHeight="1">
      <c r="A23" s="188" t="s">
        <v>165</v>
      </c>
      <c r="B23" s="189">
        <v>10308</v>
      </c>
      <c r="C23" s="189">
        <v>12428</v>
      </c>
      <c r="D23" s="189">
        <v>10308</v>
      </c>
      <c r="E23" s="189">
        <v>12428</v>
      </c>
      <c r="F23" s="190">
        <v>20.566550252231281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174140</v>
      </c>
      <c r="C28" s="189">
        <v>255605</v>
      </c>
      <c r="D28" s="189">
        <v>174140</v>
      </c>
      <c r="E28" s="189">
        <v>255605</v>
      </c>
      <c r="F28" s="190">
        <v>46.781325370391642</v>
      </c>
    </row>
    <row r="29" spans="1:7" ht="15.6" customHeight="1">
      <c r="A29" s="188" t="s">
        <v>178</v>
      </c>
      <c r="B29" s="189">
        <v>4</v>
      </c>
      <c r="C29" s="189">
        <v>0</v>
      </c>
      <c r="D29" s="189">
        <v>4</v>
      </c>
      <c r="E29" s="189">
        <v>0</v>
      </c>
      <c r="F29" s="190">
        <v>-100</v>
      </c>
    </row>
    <row r="30" spans="1:7" ht="15.6" customHeight="1">
      <c r="A30" s="188" t="s">
        <v>179</v>
      </c>
      <c r="B30" s="189">
        <v>310</v>
      </c>
      <c r="C30" s="189">
        <v>295</v>
      </c>
      <c r="D30" s="189">
        <v>310</v>
      </c>
      <c r="E30" s="189">
        <v>295</v>
      </c>
      <c r="F30" s="190">
        <v>-4.8387096774193594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24254</v>
      </c>
      <c r="C32" s="189">
        <v>18728</v>
      </c>
      <c r="D32" s="189">
        <v>24254</v>
      </c>
      <c r="E32" s="189">
        <v>18728</v>
      </c>
      <c r="F32" s="190">
        <v>-22.783870701739911</v>
      </c>
    </row>
    <row r="33" spans="1:6" ht="15.6" customHeight="1">
      <c r="A33" s="188" t="s">
        <v>182</v>
      </c>
      <c r="B33" s="189">
        <v>6811</v>
      </c>
      <c r="C33" s="189">
        <v>9809</v>
      </c>
      <c r="D33" s="189">
        <v>6811</v>
      </c>
      <c r="E33" s="189">
        <v>9809</v>
      </c>
      <c r="F33" s="190">
        <v>44.017031272940841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79" t="s">
        <v>153</v>
      </c>
      <c r="B35" s="76">
        <f>SUM(B7:B34)</f>
        <v>668938</v>
      </c>
      <c r="C35" s="77">
        <f>SUM(C7:C34)</f>
        <v>805047</v>
      </c>
      <c r="D35" s="76">
        <f>SUM(D7:D34)</f>
        <v>668938</v>
      </c>
      <c r="E35" s="178">
        <f>SUM(E7:E34)</f>
        <v>805047</v>
      </c>
      <c r="F35" s="140">
        <f>E35*100/D35-100</f>
        <v>20.347027676705466</v>
      </c>
    </row>
    <row r="36" spans="1:6" ht="15.6" customHeight="1">
      <c r="A36" s="73" t="s">
        <v>159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22" priority="2">
      <formula>MOD(ROW(),2)=0</formula>
    </cfRule>
  </conditionalFormatting>
  <conditionalFormatting sqref="F7:F35">
    <cfRule type="expression" dxfId="2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8304E8-4A56-4314-85C8-C3808339F53F}">
  <sheetPr codeName="Hoja3">
    <pageSetUpPr fitToPage="1"/>
  </sheetPr>
  <dimension ref="A1:O39"/>
  <sheetViews>
    <sheetView workbookViewId="0"/>
  </sheetViews>
  <sheetFormatPr baseColWidth="10" defaultColWidth="8.88671875" defaultRowHeight="14.4"/>
  <cols>
    <col min="1" max="1" width="32.88671875" customWidth="1"/>
    <col min="2" max="2" width="18.6640625" customWidth="1"/>
    <col min="3" max="3" width="22.5546875" customWidth="1"/>
    <col min="4" max="8" width="15.44140625" customWidth="1"/>
    <col min="9" max="9" width="11.88671875" customWidth="1"/>
    <col min="10" max="10" width="10.5546875" customWidth="1"/>
    <col min="11" max="11" width="11.109375" customWidth="1"/>
  </cols>
  <sheetData>
    <row r="1" spans="1:15" ht="19.2" customHeight="1">
      <c r="A1" s="32" t="s">
        <v>20</v>
      </c>
      <c r="B1" s="13"/>
      <c r="C1" s="13"/>
      <c r="D1" s="13"/>
      <c r="E1" s="5"/>
      <c r="G1" s="4"/>
      <c r="H1" s="4"/>
      <c r="I1" s="4"/>
      <c r="J1" s="14"/>
      <c r="K1" s="14"/>
      <c r="L1" s="4"/>
    </row>
    <row r="2" spans="1:15" ht="15" customHeight="1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3"/>
    </row>
    <row r="3" spans="1:15" ht="15" customHeight="1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3"/>
    </row>
    <row r="4" spans="1:15" ht="15" customHeight="1">
      <c r="A4" s="31" t="s">
        <v>19</v>
      </c>
      <c r="B4" s="13"/>
      <c r="C4" s="13"/>
      <c r="D4" s="13"/>
      <c r="E4" s="13"/>
      <c r="F4" s="13"/>
      <c r="G4" s="13"/>
      <c r="H4" s="33"/>
      <c r="I4" s="34" t="s">
        <v>172</v>
      </c>
      <c r="J4" s="13"/>
      <c r="K4" s="13"/>
    </row>
    <row r="5" spans="1:15" ht="15" customHeight="1">
      <c r="A5" s="199" t="s">
        <v>15</v>
      </c>
      <c r="B5" s="199"/>
      <c r="C5" s="199"/>
      <c r="D5" s="197" t="s">
        <v>154</v>
      </c>
      <c r="E5" s="197"/>
      <c r="F5" s="198" t="s">
        <v>0</v>
      </c>
      <c r="G5" s="198"/>
      <c r="H5" s="197" t="s">
        <v>12</v>
      </c>
      <c r="I5" s="197"/>
      <c r="J5" s="37"/>
      <c r="K5" s="7"/>
    </row>
    <row r="6" spans="1:15" ht="15" customHeight="1">
      <c r="A6" s="199"/>
      <c r="B6" s="199"/>
      <c r="C6" s="199"/>
      <c r="D6" s="164">
        <v>2024</v>
      </c>
      <c r="E6" s="164">
        <v>2025</v>
      </c>
      <c r="F6" s="164">
        <v>2024</v>
      </c>
      <c r="G6" s="164">
        <v>2025</v>
      </c>
      <c r="H6" s="164" t="s">
        <v>13</v>
      </c>
      <c r="I6" s="170" t="s">
        <v>14</v>
      </c>
      <c r="J6" s="166"/>
      <c r="K6" s="13"/>
    </row>
    <row r="7" spans="1:15" ht="15" customHeight="1">
      <c r="A7" s="200" t="s">
        <v>16</v>
      </c>
      <c r="B7" s="155" t="s">
        <v>21</v>
      </c>
      <c r="C7" s="148" t="s">
        <v>2</v>
      </c>
      <c r="D7" s="53" cm="1">
        <f t="array" ref="D7:G7">Líquidos!B35:E35</f>
        <v>15704313</v>
      </c>
      <c r="E7" s="53">
        <v>14038800</v>
      </c>
      <c r="F7" s="53">
        <v>15704313</v>
      </c>
      <c r="G7" s="53">
        <v>14038800</v>
      </c>
      <c r="H7" s="165">
        <f>G7-F7</f>
        <v>-1665513</v>
      </c>
      <c r="I7" s="142">
        <f>((G7*100/F7)-100)</f>
        <v>-10.605449598463807</v>
      </c>
      <c r="J7" s="171"/>
      <c r="K7" s="13"/>
    </row>
    <row r="8" spans="1:15" ht="15" customHeight="1">
      <c r="A8" s="200"/>
      <c r="B8" s="42" t="s">
        <v>22</v>
      </c>
      <c r="C8" s="42" t="s">
        <v>2</v>
      </c>
      <c r="D8" s="53" cm="1">
        <f t="array" ref="D8:G8">Sólidos!B35:E35</f>
        <v>7525006</v>
      </c>
      <c r="E8" s="53">
        <v>6173538</v>
      </c>
      <c r="F8" s="55">
        <v>7525006</v>
      </c>
      <c r="G8" s="53">
        <v>6173538</v>
      </c>
      <c r="H8" s="47">
        <f t="shared" ref="H8:H18" si="0">G8-F8</f>
        <v>-1351468</v>
      </c>
      <c r="I8" s="141">
        <f>((G8*100/F8)-100)</f>
        <v>-17.959693321174754</v>
      </c>
      <c r="J8" s="37"/>
      <c r="K8" s="13"/>
    </row>
    <row r="9" spans="1:15" ht="15" customHeight="1">
      <c r="A9" s="200"/>
      <c r="B9" s="193" t="s">
        <v>23</v>
      </c>
      <c r="C9" s="43" t="s">
        <v>2</v>
      </c>
      <c r="D9" s="53" cm="1">
        <f t="array" ref="D9:G9">'Mercancía general'!B35:E35</f>
        <v>21203288</v>
      </c>
      <c r="E9" s="66">
        <v>21599911</v>
      </c>
      <c r="F9" s="53">
        <v>21203288</v>
      </c>
      <c r="G9" s="67">
        <v>21599911</v>
      </c>
      <c r="H9" s="47">
        <f t="shared" si="0"/>
        <v>396623</v>
      </c>
      <c r="I9" s="142">
        <f t="shared" ref="I9:I30" si="1">((G9*100/F9)-100)</f>
        <v>1.8705730922487049</v>
      </c>
      <c r="J9" s="37"/>
      <c r="K9" s="13"/>
    </row>
    <row r="10" spans="1:15" ht="15" customHeight="1">
      <c r="A10" s="200"/>
      <c r="B10" s="193"/>
      <c r="C10" s="36" t="s">
        <v>24</v>
      </c>
      <c r="D10" s="56" cm="1">
        <f t="array" ref="D10:G10">'Mercancías contenedores'!B35:E35</f>
        <v>14680986</v>
      </c>
      <c r="E10" s="56">
        <v>14980670</v>
      </c>
      <c r="F10" s="68">
        <v>14680986</v>
      </c>
      <c r="G10" s="56">
        <v>14980670</v>
      </c>
      <c r="H10" s="48">
        <f t="shared" si="0"/>
        <v>299684</v>
      </c>
      <c r="I10" s="143">
        <f t="shared" si="1"/>
        <v>2.0413070348272271</v>
      </c>
      <c r="J10" s="37"/>
      <c r="K10" s="13"/>
    </row>
    <row r="11" spans="1:15" ht="15" customHeight="1">
      <c r="A11" s="200"/>
      <c r="B11" s="193"/>
      <c r="C11" s="36" t="s">
        <v>25</v>
      </c>
      <c r="D11" s="69">
        <f>D9-D10</f>
        <v>6522302</v>
      </c>
      <c r="E11" s="69">
        <f t="shared" ref="E11:G11" si="2">E9-E10</f>
        <v>6619241</v>
      </c>
      <c r="F11" s="70">
        <f t="shared" si="2"/>
        <v>6522302</v>
      </c>
      <c r="G11" s="71">
        <f t="shared" si="2"/>
        <v>6619241</v>
      </c>
      <c r="H11" s="48">
        <f t="shared" si="0"/>
        <v>96939</v>
      </c>
      <c r="I11" s="144">
        <f t="shared" si="1"/>
        <v>1.4862697250142674</v>
      </c>
      <c r="J11" s="37"/>
      <c r="K11" s="13"/>
    </row>
    <row r="12" spans="1:15" ht="15" customHeight="1">
      <c r="A12" s="200"/>
      <c r="B12" s="40"/>
      <c r="C12" s="41" t="s">
        <v>26</v>
      </c>
      <c r="D12" s="49">
        <f>SUM(D7,D8,D9)</f>
        <v>44432607</v>
      </c>
      <c r="E12" s="49">
        <f>SUM(E7,E8,E9)</f>
        <v>41812249</v>
      </c>
      <c r="F12" s="49">
        <f>SUM(F7,F8,F9)</f>
        <v>44432607</v>
      </c>
      <c r="G12" s="49">
        <f>SUM(G7,G8,G9)</f>
        <v>41812249</v>
      </c>
      <c r="H12" s="50">
        <f t="shared" si="0"/>
        <v>-2620358</v>
      </c>
      <c r="I12" s="145">
        <f t="shared" si="1"/>
        <v>-5.8973762219263932</v>
      </c>
      <c r="J12" s="37"/>
      <c r="K12" s="13"/>
    </row>
    <row r="13" spans="1:15" ht="15" customHeight="1">
      <c r="A13" s="195" t="s">
        <v>17</v>
      </c>
      <c r="B13" s="42" t="s">
        <v>27</v>
      </c>
      <c r="C13" s="43" t="s">
        <v>2</v>
      </c>
      <c r="D13" s="51" cm="1">
        <f t="array" ref="D13:G13">Pesca!B35:E35</f>
        <v>7853.1040000000012</v>
      </c>
      <c r="E13" s="52">
        <v>6538.0369999999994</v>
      </c>
      <c r="F13" s="53">
        <v>7853.1040000000012</v>
      </c>
      <c r="G13" s="54">
        <v>6538.0369999999994</v>
      </c>
      <c r="H13" s="53">
        <f>G13-F13</f>
        <v>-1315.0670000000018</v>
      </c>
      <c r="I13" s="146">
        <f t="shared" si="1"/>
        <v>-16.745824326279163</v>
      </c>
      <c r="J13" s="38"/>
      <c r="K13" s="13"/>
    </row>
    <row r="14" spans="1:15" ht="15" customHeight="1">
      <c r="A14" s="195"/>
      <c r="B14" s="193" t="s">
        <v>28</v>
      </c>
      <c r="C14" s="43" t="s">
        <v>2</v>
      </c>
      <c r="D14" s="55" cm="1">
        <f t="array" ref="D14:G14">Avituallamiento!B35:E35</f>
        <v>1001459</v>
      </c>
      <c r="E14" s="53">
        <v>852636</v>
      </c>
      <c r="F14" s="53">
        <v>1001459</v>
      </c>
      <c r="G14" s="52">
        <v>852636</v>
      </c>
      <c r="H14" s="53">
        <f>G14-F14</f>
        <v>-148823</v>
      </c>
      <c r="I14" s="142">
        <f t="shared" si="1"/>
        <v>-14.860618357815952</v>
      </c>
      <c r="J14" s="13"/>
      <c r="K14" s="13"/>
    </row>
    <row r="15" spans="1:15" ht="15" customHeight="1">
      <c r="A15" s="195"/>
      <c r="B15" s="193"/>
      <c r="C15" s="36" t="s">
        <v>29</v>
      </c>
      <c r="D15" s="56" cm="1">
        <f t="array" ref="D15:G15">'Avi. combustibles'!B35:E35</f>
        <v>859292</v>
      </c>
      <c r="E15" s="57">
        <v>705425</v>
      </c>
      <c r="F15" s="58">
        <v>859292</v>
      </c>
      <c r="G15" s="58">
        <v>705425</v>
      </c>
      <c r="H15" s="56">
        <f>G15-F15</f>
        <v>-153867</v>
      </c>
      <c r="I15" s="147">
        <f t="shared" si="1"/>
        <v>-17.906253054840491</v>
      </c>
      <c r="J15" s="13"/>
      <c r="K15" s="13"/>
      <c r="L15" s="39"/>
      <c r="O15" s="39"/>
    </row>
    <row r="16" spans="1:15" ht="15" customHeight="1">
      <c r="A16" s="195"/>
      <c r="B16" s="42" t="s">
        <v>30</v>
      </c>
      <c r="C16" s="43" t="s">
        <v>2</v>
      </c>
      <c r="D16" s="59" cm="1">
        <f t="array" ref="D16:G16">'Tráfico interior'!B35:E35</f>
        <v>360329</v>
      </c>
      <c r="E16" s="60">
        <v>292266</v>
      </c>
      <c r="F16" s="51">
        <v>360329</v>
      </c>
      <c r="G16" s="52">
        <v>292266</v>
      </c>
      <c r="H16" s="53">
        <f>G16-F16</f>
        <v>-68063</v>
      </c>
      <c r="I16" s="141">
        <f t="shared" si="1"/>
        <v>-18.889126326218545</v>
      </c>
      <c r="J16" s="13"/>
      <c r="K16" s="13"/>
    </row>
    <row r="17" spans="1:14" ht="15" customHeight="1">
      <c r="A17" s="195"/>
      <c r="B17" s="45"/>
      <c r="C17" s="45" t="s">
        <v>26</v>
      </c>
      <c r="D17" s="157">
        <f>SUM(D13,D14,D16)</f>
        <v>1369641.1040000001</v>
      </c>
      <c r="E17" s="158">
        <f t="shared" ref="E17:G17" si="3">SUM(E13,E14,E16)</f>
        <v>1151440.037</v>
      </c>
      <c r="F17" s="158">
        <f t="shared" si="3"/>
        <v>1369641.1040000001</v>
      </c>
      <c r="G17" s="158">
        <f t="shared" si="3"/>
        <v>1151440.037</v>
      </c>
      <c r="H17" s="159">
        <f>G17-F17</f>
        <v>-218201.06700000004</v>
      </c>
      <c r="I17" s="145">
        <f t="shared" si="1"/>
        <v>-15.931258660589961</v>
      </c>
      <c r="J17" s="13"/>
      <c r="K17" s="13"/>
    </row>
    <row r="18" spans="1:14" ht="15" customHeight="1">
      <c r="A18" s="196" t="s">
        <v>31</v>
      </c>
      <c r="B18" s="196"/>
      <c r="C18" s="196"/>
      <c r="D18" s="153">
        <f>D12+D17</f>
        <v>45802248.104000002</v>
      </c>
      <c r="E18" s="172">
        <f>E12+E17</f>
        <v>42963689.037</v>
      </c>
      <c r="F18" s="172">
        <f>F12+F17</f>
        <v>45802248.104000002</v>
      </c>
      <c r="G18" s="172">
        <f>G12+G17</f>
        <v>42963689.037</v>
      </c>
      <c r="H18" s="174">
        <f t="shared" si="0"/>
        <v>-2838559.0670000017</v>
      </c>
      <c r="I18" s="173">
        <f t="shared" si="1"/>
        <v>-6.1974230185266919</v>
      </c>
      <c r="J18" s="37"/>
      <c r="K18" s="13"/>
    </row>
    <row r="19" spans="1:14" ht="15" customHeight="1">
      <c r="A19" s="161"/>
      <c r="B19" s="163"/>
      <c r="C19" s="160"/>
      <c r="D19" s="162"/>
      <c r="E19" s="167"/>
      <c r="F19" s="168"/>
      <c r="G19" s="168"/>
      <c r="H19" s="169"/>
      <c r="I19" s="169"/>
      <c r="J19" s="37"/>
      <c r="K19" s="13"/>
      <c r="N19" s="39"/>
    </row>
    <row r="20" spans="1:14" ht="15" customHeight="1">
      <c r="A20" s="194" t="s">
        <v>48</v>
      </c>
      <c r="B20" s="193" t="s">
        <v>32</v>
      </c>
      <c r="C20" s="42" t="s">
        <v>2</v>
      </c>
      <c r="D20" s="53" cm="1">
        <f t="array" ref="D20:G20">'Mercancías tránsito'!B35:E35</f>
        <v>12174436</v>
      </c>
      <c r="E20" s="53">
        <v>11257762</v>
      </c>
      <c r="F20" s="53">
        <v>12174436</v>
      </c>
      <c r="G20" s="53">
        <v>11257762</v>
      </c>
      <c r="H20" s="61">
        <f>G20-F20</f>
        <v>-916674</v>
      </c>
      <c r="I20" s="62">
        <f t="shared" si="1"/>
        <v>-7.5294986971059643</v>
      </c>
      <c r="J20" s="13"/>
      <c r="K20" s="13"/>
      <c r="L20" s="13"/>
      <c r="M20" s="13"/>
    </row>
    <row r="21" spans="1:14" ht="15" customHeight="1">
      <c r="A21" s="194"/>
      <c r="B21" s="193"/>
      <c r="C21" s="35" t="s">
        <v>24</v>
      </c>
      <c r="D21" s="63" cm="1">
        <f t="array" ref="D21:G21">'Mercan. contene. tránsito'!B35:E35</f>
        <v>9426460</v>
      </c>
      <c r="E21" s="63">
        <v>8988195</v>
      </c>
      <c r="F21" s="63">
        <v>9426460</v>
      </c>
      <c r="G21" s="63">
        <v>8988195</v>
      </c>
      <c r="H21" s="64">
        <f>G21-F21</f>
        <v>-438265</v>
      </c>
      <c r="I21" s="65">
        <f t="shared" si="1"/>
        <v>-4.6493063143534243</v>
      </c>
      <c r="J21" s="13"/>
      <c r="K21" s="13"/>
      <c r="L21" s="13"/>
      <c r="M21" s="13"/>
    </row>
    <row r="22" spans="1:14" ht="15" customHeight="1">
      <c r="A22" s="194"/>
      <c r="B22" s="193" t="s">
        <v>33</v>
      </c>
      <c r="C22" s="42" t="s">
        <v>34</v>
      </c>
      <c r="D22" s="53" cm="1">
        <f t="array" ref="D22:G22">'Ro-Ro'!B35:E35</f>
        <v>5652843</v>
      </c>
      <c r="E22" s="53">
        <v>5730286</v>
      </c>
      <c r="F22" s="53">
        <v>5652843</v>
      </c>
      <c r="G22" s="53">
        <v>5730286</v>
      </c>
      <c r="H22" s="61">
        <f t="shared" ref="H22:H30" si="4">G22-F22</f>
        <v>77443</v>
      </c>
      <c r="I22" s="62">
        <f t="shared" si="1"/>
        <v>1.3699832102182938</v>
      </c>
      <c r="J22" s="13"/>
      <c r="K22" s="13"/>
      <c r="L22" s="13"/>
      <c r="M22" s="13"/>
    </row>
    <row r="23" spans="1:14" ht="15" customHeight="1">
      <c r="A23" s="194"/>
      <c r="B23" s="193"/>
      <c r="C23" s="44" t="s">
        <v>35</v>
      </c>
      <c r="D23" s="63" cm="1">
        <f t="array" ref="D23:G23">'Ro-Ro UTIS'!B35:E35</f>
        <v>240726</v>
      </c>
      <c r="E23" s="63">
        <v>245261</v>
      </c>
      <c r="F23" s="63">
        <v>240726</v>
      </c>
      <c r="G23" s="63">
        <v>245261</v>
      </c>
      <c r="H23" s="64">
        <f t="shared" si="4"/>
        <v>4535</v>
      </c>
      <c r="I23" s="65">
        <f t="shared" si="1"/>
        <v>1.883884582471353</v>
      </c>
      <c r="J23" s="13"/>
      <c r="K23" s="13"/>
      <c r="L23" s="13"/>
      <c r="M23" s="13"/>
    </row>
    <row r="24" spans="1:14" ht="15" customHeight="1">
      <c r="A24" s="194"/>
      <c r="B24" s="193" t="s">
        <v>36</v>
      </c>
      <c r="C24" s="42" t="s">
        <v>2</v>
      </c>
      <c r="D24" s="53" cm="1">
        <f t="array" ref="D24:G24">TEUS!B35:E35</f>
        <v>1348425.5</v>
      </c>
      <c r="E24" s="53">
        <v>1414019.25</v>
      </c>
      <c r="F24" s="53">
        <v>1348425.5</v>
      </c>
      <c r="G24" s="53">
        <v>1414019.25</v>
      </c>
      <c r="H24" s="61">
        <f t="shared" si="4"/>
        <v>65593.75</v>
      </c>
      <c r="I24" s="62">
        <f t="shared" si="1"/>
        <v>4.8644697093017015</v>
      </c>
      <c r="J24" s="13"/>
      <c r="K24" s="13"/>
      <c r="L24" s="13"/>
      <c r="M24" s="13"/>
    </row>
    <row r="25" spans="1:14" ht="15" customHeight="1">
      <c r="A25" s="194"/>
      <c r="B25" s="193"/>
      <c r="C25" s="35" t="s">
        <v>40</v>
      </c>
      <c r="D25" s="63" cm="1">
        <f t="array" ref="D25:G25">'TEUS tránsito'!B35:E35</f>
        <v>743278.75</v>
      </c>
      <c r="E25" s="63">
        <v>739655</v>
      </c>
      <c r="F25" s="63">
        <v>743278.75</v>
      </c>
      <c r="G25" s="63">
        <v>739655</v>
      </c>
      <c r="H25" s="64">
        <f t="shared" si="4"/>
        <v>-3623.75</v>
      </c>
      <c r="I25" s="65">
        <f t="shared" si="1"/>
        <v>-0.48753579999427643</v>
      </c>
      <c r="J25" s="13"/>
      <c r="K25" s="13"/>
      <c r="L25" s="13"/>
      <c r="M25" s="13"/>
    </row>
    <row r="26" spans="1:14" ht="15" customHeight="1">
      <c r="A26" s="194"/>
      <c r="B26" s="193"/>
      <c r="C26" s="35" t="s">
        <v>171</v>
      </c>
      <c r="D26" s="63" cm="1">
        <f t="array" ref="D26:G26">'TEUS nacional'!B35:E35</f>
        <v>160603</v>
      </c>
      <c r="E26" s="63">
        <v>168438</v>
      </c>
      <c r="F26" s="63">
        <v>160603</v>
      </c>
      <c r="G26" s="63">
        <v>168438</v>
      </c>
      <c r="H26" s="64">
        <f t="shared" si="4"/>
        <v>7835</v>
      </c>
      <c r="I26" s="65">
        <f t="shared" si="1"/>
        <v>4.8784891938506689</v>
      </c>
      <c r="J26" s="13"/>
      <c r="K26" s="13"/>
      <c r="L26" s="13"/>
      <c r="M26" s="13"/>
    </row>
    <row r="27" spans="1:14" ht="15" customHeight="1">
      <c r="A27" s="194"/>
      <c r="B27" s="193"/>
      <c r="C27" s="35" t="s">
        <v>170</v>
      </c>
      <c r="D27" s="63" cm="1">
        <f t="array" ref="D27:G27">'TEUS exterior'!B35:E35</f>
        <v>444543.75</v>
      </c>
      <c r="E27" s="63">
        <v>505926.25</v>
      </c>
      <c r="F27" s="63">
        <v>444543.75</v>
      </c>
      <c r="G27" s="63">
        <v>505926.25</v>
      </c>
      <c r="H27" s="64">
        <f t="shared" si="4"/>
        <v>61382.5</v>
      </c>
      <c r="I27" s="65">
        <f t="shared" si="1"/>
        <v>13.807977280076486</v>
      </c>
      <c r="J27" s="13"/>
      <c r="K27" s="13"/>
      <c r="L27" s="13"/>
      <c r="M27" s="13"/>
    </row>
    <row r="28" spans="1:14" ht="15" customHeight="1">
      <c r="A28" s="194"/>
      <c r="B28" s="193" t="s">
        <v>37</v>
      </c>
      <c r="C28" s="42" t="s">
        <v>41</v>
      </c>
      <c r="D28" s="53" cm="1">
        <f t="array" ref="D28:G28">'Buques número'!B35:E35</f>
        <v>12520</v>
      </c>
      <c r="E28" s="53">
        <v>12241</v>
      </c>
      <c r="F28" s="53">
        <v>12520</v>
      </c>
      <c r="G28" s="53">
        <v>12241</v>
      </c>
      <c r="H28" s="61">
        <f t="shared" si="4"/>
        <v>-279</v>
      </c>
      <c r="I28" s="62">
        <f t="shared" si="1"/>
        <v>-2.2284345047923324</v>
      </c>
      <c r="J28" s="13"/>
      <c r="K28" s="13"/>
      <c r="L28" s="13"/>
      <c r="M28" s="13"/>
    </row>
    <row r="29" spans="1:14" ht="15" customHeight="1">
      <c r="A29" s="194"/>
      <c r="B29" s="193"/>
      <c r="C29" s="42" t="s">
        <v>42</v>
      </c>
      <c r="D29" s="53" cm="1">
        <f t="array" ref="D29:G29">'Buques GT'!B35:E35</f>
        <v>208166221</v>
      </c>
      <c r="E29" s="53">
        <v>201859279</v>
      </c>
      <c r="F29" s="53">
        <v>208166221</v>
      </c>
      <c r="G29" s="53">
        <v>201859279</v>
      </c>
      <c r="H29" s="61">
        <f t="shared" si="4"/>
        <v>-6306942</v>
      </c>
      <c r="I29" s="62">
        <f t="shared" si="1"/>
        <v>-3.0297624512288195</v>
      </c>
      <c r="J29" s="13"/>
      <c r="K29" s="13"/>
      <c r="L29" s="13"/>
      <c r="M29" s="13"/>
    </row>
    <row r="30" spans="1:14" ht="15" customHeight="1">
      <c r="A30" s="194"/>
      <c r="B30" s="193"/>
      <c r="C30" s="35" t="s">
        <v>43</v>
      </c>
      <c r="D30" s="63" cm="1">
        <f t="array" ref="D30:G30">Cruceros!B35:E35</f>
        <v>223</v>
      </c>
      <c r="E30" s="63">
        <v>282</v>
      </c>
      <c r="F30" s="63">
        <v>223</v>
      </c>
      <c r="G30" s="63">
        <v>282</v>
      </c>
      <c r="H30" s="64">
        <f t="shared" si="4"/>
        <v>59</v>
      </c>
      <c r="I30" s="65">
        <f t="shared" si="1"/>
        <v>26.457399103139011</v>
      </c>
      <c r="J30" s="13"/>
      <c r="K30" s="13"/>
      <c r="L30" s="13"/>
      <c r="M30" s="13"/>
    </row>
    <row r="31" spans="1:14" ht="15" customHeight="1">
      <c r="A31" s="194"/>
      <c r="B31" s="193" t="s">
        <v>38</v>
      </c>
      <c r="C31" s="42" t="s">
        <v>2</v>
      </c>
      <c r="D31" s="53" cm="1">
        <f t="array" ref="D31:G31">'Pasajeros total'!B35:E35</f>
        <v>2172962</v>
      </c>
      <c r="E31" s="53">
        <v>2399716</v>
      </c>
      <c r="F31" s="53">
        <v>2172962</v>
      </c>
      <c r="G31" s="53">
        <v>2399716</v>
      </c>
      <c r="H31" s="61">
        <f>G31-F31</f>
        <v>226754</v>
      </c>
      <c r="I31" s="62">
        <f>((G31*100/F31)-100)</f>
        <v>10.435249212825624</v>
      </c>
      <c r="J31" s="13"/>
      <c r="K31" s="13"/>
      <c r="L31" s="13"/>
      <c r="M31" s="13"/>
    </row>
    <row r="32" spans="1:14" ht="15" customHeight="1">
      <c r="A32" s="194"/>
      <c r="B32" s="193"/>
      <c r="C32" s="35" t="s">
        <v>44</v>
      </c>
      <c r="D32" s="63" cm="1">
        <f t="array" ref="D32:G32">'Pasajeros regulares'!B35:E35</f>
        <v>1504024</v>
      </c>
      <c r="E32" s="63">
        <v>1594669</v>
      </c>
      <c r="F32" s="63">
        <v>1504024</v>
      </c>
      <c r="G32" s="63">
        <v>1594669</v>
      </c>
      <c r="H32" s="64">
        <f>G32-F32</f>
        <v>90645</v>
      </c>
      <c r="I32" s="65">
        <f>((G32*100/F32)-100)</f>
        <v>6.0268320186380038</v>
      </c>
      <c r="J32" s="13"/>
      <c r="K32" s="13"/>
      <c r="L32" s="13"/>
      <c r="M32" s="13"/>
    </row>
    <row r="33" spans="1:13" ht="15" customHeight="1">
      <c r="A33" s="194"/>
      <c r="B33" s="193"/>
      <c r="C33" s="35" t="s">
        <v>45</v>
      </c>
      <c r="D33" s="63" cm="1">
        <f t="array" ref="D33:G33">'Pasajeros crucero'!B35:E35</f>
        <v>668938</v>
      </c>
      <c r="E33" s="63">
        <v>805047</v>
      </c>
      <c r="F33" s="63">
        <v>668938</v>
      </c>
      <c r="G33" s="63">
        <v>805047</v>
      </c>
      <c r="H33" s="64">
        <f>G33-F33</f>
        <v>136109</v>
      </c>
      <c r="I33" s="65">
        <f>((G33*100/F33)-100)</f>
        <v>20.347027676705466</v>
      </c>
      <c r="J33" s="13"/>
      <c r="K33" s="13"/>
      <c r="L33" s="13"/>
      <c r="M33" s="13"/>
    </row>
    <row r="34" spans="1:13" ht="15" customHeight="1">
      <c r="A34" s="194"/>
      <c r="B34" s="193" t="s">
        <v>39</v>
      </c>
      <c r="C34" s="42" t="s">
        <v>46</v>
      </c>
      <c r="D34" s="53" cm="1">
        <f t="array" ref="D34:G34">'Automóviles régimen pasaje'!B35:E35</f>
        <v>416115</v>
      </c>
      <c r="E34" s="53">
        <v>455046</v>
      </c>
      <c r="F34" s="53">
        <v>416115</v>
      </c>
      <c r="G34" s="53">
        <v>455046</v>
      </c>
      <c r="H34" s="61">
        <f>G34-F34</f>
        <v>38931</v>
      </c>
      <c r="I34" s="62">
        <f>((G34*100/F34)-100)</f>
        <v>9.3558271151003964</v>
      </c>
      <c r="J34" s="13"/>
      <c r="K34" s="13"/>
      <c r="L34" s="13"/>
      <c r="M34" s="13"/>
    </row>
    <row r="35" spans="1:13" ht="15" customHeight="1">
      <c r="A35" s="194"/>
      <c r="B35" s="193"/>
      <c r="C35" s="42" t="s">
        <v>164</v>
      </c>
      <c r="D35" s="53" cm="1">
        <f t="array" ref="D35:G35">'Automóviles régimen mercancía'!B35:E35</f>
        <v>270856</v>
      </c>
      <c r="E35" s="53">
        <v>199412</v>
      </c>
      <c r="F35" s="53">
        <v>270856</v>
      </c>
      <c r="G35" s="53">
        <v>199412</v>
      </c>
      <c r="H35" s="61">
        <f>G35-F35</f>
        <v>-71444</v>
      </c>
      <c r="I35" s="62">
        <f>((G35*100/F35)-100)</f>
        <v>-26.37711551525534</v>
      </c>
      <c r="J35" s="13"/>
      <c r="K35" s="13"/>
      <c r="L35" s="13"/>
      <c r="M35" s="13"/>
    </row>
    <row r="36" spans="1:13" ht="15" customHeight="1">
      <c r="A36" s="73" t="s">
        <v>49</v>
      </c>
      <c r="J36" s="13"/>
      <c r="K36" s="13"/>
      <c r="L36" s="13"/>
      <c r="M36" s="13"/>
    </row>
    <row r="37" spans="1:13">
      <c r="A37" s="46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</row>
    <row r="38" spans="1:13">
      <c r="B38" s="13"/>
      <c r="C38" s="13"/>
      <c r="D38" s="13"/>
      <c r="E38" s="13"/>
      <c r="F38" s="13"/>
      <c r="G38" s="13"/>
      <c r="H38" s="13"/>
      <c r="I38" s="13"/>
      <c r="J38" s="13"/>
      <c r="K38" s="13"/>
    </row>
    <row r="39" spans="1:13">
      <c r="J39" s="13"/>
      <c r="K39" s="13"/>
    </row>
  </sheetData>
  <mergeCells count="16">
    <mergeCell ref="D5:E5"/>
    <mergeCell ref="F5:G5"/>
    <mergeCell ref="H5:I5"/>
    <mergeCell ref="A5:C6"/>
    <mergeCell ref="B9:B11"/>
    <mergeCell ref="A7:A12"/>
    <mergeCell ref="B14:B15"/>
    <mergeCell ref="A13:A17"/>
    <mergeCell ref="A18:C18"/>
    <mergeCell ref="B20:B21"/>
    <mergeCell ref="B22:B23"/>
    <mergeCell ref="B24:B27"/>
    <mergeCell ref="B28:B30"/>
    <mergeCell ref="B31:B33"/>
    <mergeCell ref="A20:A35"/>
    <mergeCell ref="B34:B35"/>
  </mergeCells>
  <conditionalFormatting sqref="H7:I35">
    <cfRule type="expression" dxfId="74" priority="1">
      <formula>H7&lt;0</formula>
    </cfRule>
  </conditionalFormatting>
  <pageMargins left="0.62992125984252001" right="0.23622047244094499" top="0.78740157480314998" bottom="0.23622047244094499" header="0.31496062992126" footer="0.15748031496063"/>
  <pageSetup paperSize="9" scale="84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B08EE7-FC02-496B-A072-1B49270B9E47}">
  <sheetPr codeName="Hoja3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1580</v>
      </c>
      <c r="C8" s="189">
        <v>3946</v>
      </c>
      <c r="D8" s="189">
        <v>1580</v>
      </c>
      <c r="E8" s="189">
        <v>3946</v>
      </c>
      <c r="F8" s="190">
        <v>149.74683544303801</v>
      </c>
      <c r="G8" s="6"/>
    </row>
    <row r="9" spans="1:14" ht="15.6" customHeight="1">
      <c r="A9" s="188" t="s">
        <v>8</v>
      </c>
      <c r="B9" s="189">
        <v>11445</v>
      </c>
      <c r="C9" s="189">
        <v>12275</v>
      </c>
      <c r="D9" s="189">
        <v>11445</v>
      </c>
      <c r="E9" s="189">
        <v>12275</v>
      </c>
      <c r="F9" s="190">
        <v>7.2520751419833971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81160</v>
      </c>
      <c r="C11" s="189">
        <v>92495</v>
      </c>
      <c r="D11" s="189">
        <v>81160</v>
      </c>
      <c r="E11" s="189">
        <v>92495</v>
      </c>
      <c r="F11" s="190">
        <v>13.96623952686052</v>
      </c>
    </row>
    <row r="12" spans="1:14" ht="15.6" customHeight="1">
      <c r="A12" s="188" t="s">
        <v>6</v>
      </c>
      <c r="B12" s="189">
        <v>1102</v>
      </c>
      <c r="C12" s="189">
        <v>1569</v>
      </c>
      <c r="D12" s="189">
        <v>1102</v>
      </c>
      <c r="E12" s="189">
        <v>1569</v>
      </c>
      <c r="F12" s="190">
        <v>42.377495462794911</v>
      </c>
    </row>
    <row r="13" spans="1:14" ht="15.6" customHeight="1">
      <c r="A13" s="188" t="s">
        <v>175</v>
      </c>
      <c r="B13" s="189">
        <v>54996</v>
      </c>
      <c r="C13" s="189">
        <v>65907</v>
      </c>
      <c r="D13" s="189">
        <v>54996</v>
      </c>
      <c r="E13" s="189">
        <v>65907</v>
      </c>
      <c r="F13" s="190">
        <v>19.83962469997817</v>
      </c>
    </row>
    <row r="14" spans="1:14" ht="15.6" customHeight="1">
      <c r="A14" s="188" t="s">
        <v>148</v>
      </c>
      <c r="B14" s="189">
        <v>22448</v>
      </c>
      <c r="C14" s="189">
        <v>23870</v>
      </c>
      <c r="D14" s="189">
        <v>22448</v>
      </c>
      <c r="E14" s="189">
        <v>23870</v>
      </c>
      <c r="F14" s="190">
        <v>6.334640057020664</v>
      </c>
    </row>
    <row r="15" spans="1:14" ht="15.6" customHeight="1">
      <c r="A15" s="188" t="s">
        <v>145</v>
      </c>
      <c r="B15" s="189">
        <v>0</v>
      </c>
      <c r="C15" s="189">
        <v>1952</v>
      </c>
      <c r="D15" s="189">
        <v>0</v>
      </c>
      <c r="E15" s="189">
        <v>1952</v>
      </c>
      <c r="F15" s="190" t="s">
        <v>151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33915</v>
      </c>
      <c r="C18" s="189">
        <v>39466</v>
      </c>
      <c r="D18" s="189">
        <v>33915</v>
      </c>
      <c r="E18" s="189">
        <v>39466</v>
      </c>
      <c r="F18" s="190">
        <v>16.367389060887518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2628</v>
      </c>
      <c r="C21" s="189">
        <v>1759</v>
      </c>
      <c r="D21" s="189">
        <v>2628</v>
      </c>
      <c r="E21" s="189">
        <v>1759</v>
      </c>
      <c r="F21" s="190">
        <v>-33.066971080669717</v>
      </c>
    </row>
    <row r="22" spans="1:7" ht="15.6" customHeight="1">
      <c r="A22" s="188" t="s">
        <v>146</v>
      </c>
      <c r="B22" s="189">
        <v>44902</v>
      </c>
      <c r="C22" s="189">
        <v>43718</v>
      </c>
      <c r="D22" s="189">
        <v>44902</v>
      </c>
      <c r="E22" s="189">
        <v>43718</v>
      </c>
      <c r="F22" s="190">
        <v>-2.6368535922675989</v>
      </c>
    </row>
    <row r="23" spans="1:7" ht="15.6" customHeight="1">
      <c r="A23" s="188" t="s">
        <v>165</v>
      </c>
      <c r="B23" s="189">
        <v>5466</v>
      </c>
      <c r="C23" s="189">
        <v>5891</v>
      </c>
      <c r="D23" s="189">
        <v>5466</v>
      </c>
      <c r="E23" s="189">
        <v>5891</v>
      </c>
      <c r="F23" s="190">
        <v>7.7753384559092638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10120</v>
      </c>
      <c r="C25" s="189">
        <v>10620</v>
      </c>
      <c r="D25" s="189">
        <v>10120</v>
      </c>
      <c r="E25" s="189">
        <v>10620</v>
      </c>
      <c r="F25" s="190">
        <v>4.9407114624505937</v>
      </c>
    </row>
    <row r="26" spans="1:7" ht="15.6" customHeight="1">
      <c r="A26" s="188" t="s">
        <v>152</v>
      </c>
      <c r="B26" s="189">
        <v>2546</v>
      </c>
      <c r="C26" s="189">
        <v>2112</v>
      </c>
      <c r="D26" s="189">
        <v>2546</v>
      </c>
      <c r="E26" s="189">
        <v>2112</v>
      </c>
      <c r="F26" s="190">
        <v>-17.046347211311868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123443</v>
      </c>
      <c r="C28" s="189">
        <v>130692</v>
      </c>
      <c r="D28" s="189">
        <v>123443</v>
      </c>
      <c r="E28" s="189">
        <v>130692</v>
      </c>
      <c r="F28" s="190">
        <v>5.8723459410416146</v>
      </c>
    </row>
    <row r="29" spans="1:7" ht="15.6" customHeight="1">
      <c r="A29" s="188" t="s">
        <v>178</v>
      </c>
      <c r="B29" s="189">
        <v>5121</v>
      </c>
      <c r="C29" s="189">
        <v>2872</v>
      </c>
      <c r="D29" s="189">
        <v>5121</v>
      </c>
      <c r="E29" s="189">
        <v>2872</v>
      </c>
      <c r="F29" s="190">
        <v>-43.917203671157978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15243</v>
      </c>
      <c r="C32" s="189">
        <v>15902</v>
      </c>
      <c r="D32" s="189">
        <v>15243</v>
      </c>
      <c r="E32" s="189">
        <v>15902</v>
      </c>
      <c r="F32" s="190">
        <v>4.3232959391195891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416115</v>
      </c>
      <c r="C35" s="77">
        <f>SUM(C7:C34)</f>
        <v>455046</v>
      </c>
      <c r="D35" s="178">
        <f>SUM(D7:D34)</f>
        <v>416115</v>
      </c>
      <c r="E35" s="178">
        <f>SUM(E7:E34)</f>
        <v>455046</v>
      </c>
      <c r="F35" s="140">
        <f>E35*100/D35-100</f>
        <v>9.3558271151003964</v>
      </c>
    </row>
    <row r="36" spans="1:6" ht="15.6" customHeight="1">
      <c r="A36" s="73" t="s">
        <v>85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0" priority="2">
      <formula>MOD(ROW(),2)=0</formula>
    </cfRule>
  </conditionalFormatting>
  <conditionalFormatting sqref="F7:F35">
    <cfRule type="expression" dxfId="1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59BFB2-FC57-419F-A237-9550D9ECE6FD}">
  <sheetPr codeName="Hoja3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51</v>
      </c>
      <c r="C8" s="189">
        <v>544</v>
      </c>
      <c r="D8" s="189">
        <v>51</v>
      </c>
      <c r="E8" s="189">
        <v>544</v>
      </c>
      <c r="F8" s="190">
        <v>966.66666666666674</v>
      </c>
      <c r="G8" s="6"/>
    </row>
    <row r="9" spans="1:14" ht="15.6" customHeight="1">
      <c r="A9" s="188" t="s">
        <v>8</v>
      </c>
      <c r="B9" s="189">
        <v>239</v>
      </c>
      <c r="C9" s="189">
        <v>604</v>
      </c>
      <c r="D9" s="189">
        <v>239</v>
      </c>
      <c r="E9" s="189">
        <v>604</v>
      </c>
      <c r="F9" s="190">
        <v>152.71966527196651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327</v>
      </c>
      <c r="C11" s="189">
        <v>449</v>
      </c>
      <c r="D11" s="189">
        <v>327</v>
      </c>
      <c r="E11" s="189">
        <v>449</v>
      </c>
      <c r="F11" s="190">
        <v>37.308868501529048</v>
      </c>
    </row>
    <row r="12" spans="1:14" ht="15.6" customHeight="1">
      <c r="A12" s="188" t="s">
        <v>6</v>
      </c>
      <c r="B12" s="189">
        <v>1224</v>
      </c>
      <c r="C12" s="189">
        <v>1258</v>
      </c>
      <c r="D12" s="189">
        <v>1224</v>
      </c>
      <c r="E12" s="189">
        <v>1258</v>
      </c>
      <c r="F12" s="190">
        <v>2.777777777777771</v>
      </c>
    </row>
    <row r="13" spans="1:14" ht="15.6" customHeight="1">
      <c r="A13" s="188" t="s">
        <v>175</v>
      </c>
      <c r="B13" s="189">
        <v>7840</v>
      </c>
      <c r="C13" s="189">
        <v>5542</v>
      </c>
      <c r="D13" s="189">
        <v>7840</v>
      </c>
      <c r="E13" s="189">
        <v>5542</v>
      </c>
      <c r="F13" s="190">
        <v>-29.311224489795919</v>
      </c>
    </row>
    <row r="14" spans="1:14" ht="15.6" customHeight="1">
      <c r="A14" s="188" t="s">
        <v>148</v>
      </c>
      <c r="B14" s="189">
        <v>49721</v>
      </c>
      <c r="C14" s="189">
        <v>42823</v>
      </c>
      <c r="D14" s="189">
        <v>49721</v>
      </c>
      <c r="E14" s="189">
        <v>42823</v>
      </c>
      <c r="F14" s="190">
        <v>-13.87341364815671</v>
      </c>
    </row>
    <row r="15" spans="1:14" ht="15.6" customHeight="1">
      <c r="A15" s="188" t="s">
        <v>145</v>
      </c>
      <c r="B15" s="189">
        <v>1514</v>
      </c>
      <c r="C15" s="189">
        <v>826</v>
      </c>
      <c r="D15" s="189">
        <v>1514</v>
      </c>
      <c r="E15" s="189">
        <v>826</v>
      </c>
      <c r="F15" s="190">
        <v>-45.442536327608977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29</v>
      </c>
      <c r="C17" s="189">
        <v>8</v>
      </c>
      <c r="D17" s="189">
        <v>29</v>
      </c>
      <c r="E17" s="189">
        <v>8</v>
      </c>
      <c r="F17" s="190">
        <v>-72.413793103448285</v>
      </c>
      <c r="G17" s="2"/>
    </row>
    <row r="18" spans="1:7" ht="15.6" customHeight="1">
      <c r="A18" s="188" t="s">
        <v>147</v>
      </c>
      <c r="B18" s="189">
        <v>171</v>
      </c>
      <c r="C18" s="189">
        <v>93</v>
      </c>
      <c r="D18" s="189">
        <v>171</v>
      </c>
      <c r="E18" s="189">
        <v>93</v>
      </c>
      <c r="F18" s="190">
        <v>-45.614035087719301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13</v>
      </c>
      <c r="D20" s="189">
        <v>0</v>
      </c>
      <c r="E20" s="189">
        <v>13</v>
      </c>
      <c r="F20" s="190" t="s">
        <v>151</v>
      </c>
    </row>
    <row r="21" spans="1:7" ht="15.6" customHeight="1">
      <c r="A21" s="188" t="s">
        <v>149</v>
      </c>
      <c r="B21" s="189">
        <v>729</v>
      </c>
      <c r="C21" s="189">
        <v>840</v>
      </c>
      <c r="D21" s="189">
        <v>729</v>
      </c>
      <c r="E21" s="189">
        <v>840</v>
      </c>
      <c r="F21" s="190">
        <v>15.226337448559679</v>
      </c>
    </row>
    <row r="22" spans="1:7" ht="15.6" customHeight="1">
      <c r="A22" s="188" t="s">
        <v>146</v>
      </c>
      <c r="B22" s="189">
        <v>28255</v>
      </c>
      <c r="C22" s="189">
        <v>25400</v>
      </c>
      <c r="D22" s="189">
        <v>28255</v>
      </c>
      <c r="E22" s="189">
        <v>25400</v>
      </c>
      <c r="F22" s="190">
        <v>-10.10440629976995</v>
      </c>
    </row>
    <row r="23" spans="1:7" ht="15.6" customHeight="1">
      <c r="A23" s="188" t="s">
        <v>165</v>
      </c>
      <c r="B23" s="189">
        <v>4599</v>
      </c>
      <c r="C23" s="189">
        <v>7890</v>
      </c>
      <c r="D23" s="189">
        <v>4599</v>
      </c>
      <c r="E23" s="189">
        <v>7890</v>
      </c>
      <c r="F23" s="190">
        <v>71.559034572733196</v>
      </c>
    </row>
    <row r="24" spans="1:7" ht="15.6" customHeight="1">
      <c r="A24" s="188" t="s">
        <v>141</v>
      </c>
      <c r="B24" s="189">
        <v>16</v>
      </c>
      <c r="C24" s="189">
        <v>5</v>
      </c>
      <c r="D24" s="189">
        <v>16</v>
      </c>
      <c r="E24" s="189">
        <v>5</v>
      </c>
      <c r="F24" s="190">
        <v>-68.75</v>
      </c>
    </row>
    <row r="25" spans="1:7" ht="15.6" customHeight="1">
      <c r="A25" s="188" t="s">
        <v>140</v>
      </c>
      <c r="B25" s="189">
        <v>227</v>
      </c>
      <c r="C25" s="189">
        <v>181</v>
      </c>
      <c r="D25" s="189">
        <v>227</v>
      </c>
      <c r="E25" s="189">
        <v>181</v>
      </c>
      <c r="F25" s="190">
        <v>-20.264317180616739</v>
      </c>
    </row>
    <row r="26" spans="1:7" ht="15.6" customHeight="1">
      <c r="A26" s="188" t="s">
        <v>152</v>
      </c>
      <c r="B26" s="189">
        <v>1</v>
      </c>
      <c r="C26" s="189">
        <v>4</v>
      </c>
      <c r="D26" s="189">
        <v>1</v>
      </c>
      <c r="E26" s="189">
        <v>4</v>
      </c>
      <c r="F26" s="190">
        <v>300</v>
      </c>
    </row>
    <row r="27" spans="1:7" ht="15.6" customHeight="1">
      <c r="A27" s="188" t="s">
        <v>173</v>
      </c>
      <c r="B27" s="189">
        <v>19555</v>
      </c>
      <c r="C27" s="189">
        <v>11380</v>
      </c>
      <c r="D27" s="189">
        <v>19555</v>
      </c>
      <c r="E27" s="189">
        <v>11380</v>
      </c>
      <c r="F27" s="190">
        <v>-41.805164919457937</v>
      </c>
    </row>
    <row r="28" spans="1:7" ht="15.6" customHeight="1">
      <c r="A28" s="188" t="s">
        <v>177</v>
      </c>
      <c r="B28" s="189">
        <v>6530</v>
      </c>
      <c r="C28" s="189">
        <v>6878</v>
      </c>
      <c r="D28" s="189">
        <v>6530</v>
      </c>
      <c r="E28" s="189">
        <v>6878</v>
      </c>
      <c r="F28" s="190">
        <v>5.3292496171516044</v>
      </c>
    </row>
    <row r="29" spans="1:7" ht="15.6" customHeight="1">
      <c r="A29" s="188" t="s">
        <v>178</v>
      </c>
      <c r="B29" s="189">
        <v>20335</v>
      </c>
      <c r="C29" s="189">
        <v>14737</v>
      </c>
      <c r="D29" s="189">
        <v>20335</v>
      </c>
      <c r="E29" s="189">
        <v>14737</v>
      </c>
      <c r="F29" s="190">
        <v>-27.528891074502081</v>
      </c>
    </row>
    <row r="30" spans="1:7" ht="15.6" customHeight="1">
      <c r="A30" s="188" t="s">
        <v>179</v>
      </c>
      <c r="B30" s="189">
        <v>944</v>
      </c>
      <c r="C30" s="189">
        <v>479</v>
      </c>
      <c r="D30" s="189">
        <v>944</v>
      </c>
      <c r="E30" s="189">
        <v>479</v>
      </c>
      <c r="F30" s="190">
        <v>-49.258474576271183</v>
      </c>
    </row>
    <row r="31" spans="1:7" ht="15.6" customHeight="1">
      <c r="A31" s="188" t="s">
        <v>180</v>
      </c>
      <c r="B31" s="189">
        <v>27293</v>
      </c>
      <c r="C31" s="189">
        <v>18942</v>
      </c>
      <c r="D31" s="189">
        <v>27293</v>
      </c>
      <c r="E31" s="189">
        <v>18942</v>
      </c>
      <c r="F31" s="190">
        <v>-30.597589125416771</v>
      </c>
    </row>
    <row r="32" spans="1:7" ht="15.6" customHeight="1">
      <c r="A32" s="188" t="s">
        <v>181</v>
      </c>
      <c r="B32" s="189">
        <v>45450</v>
      </c>
      <c r="C32" s="189">
        <v>26311</v>
      </c>
      <c r="D32" s="189">
        <v>45450</v>
      </c>
      <c r="E32" s="189">
        <v>26311</v>
      </c>
      <c r="F32" s="190">
        <v>-42.110011001100112</v>
      </c>
    </row>
    <row r="33" spans="1:6" ht="15.6" customHeight="1">
      <c r="A33" s="188" t="s">
        <v>182</v>
      </c>
      <c r="B33" s="189">
        <v>55801</v>
      </c>
      <c r="C33" s="189">
        <v>34202</v>
      </c>
      <c r="D33" s="189">
        <v>55801</v>
      </c>
      <c r="E33" s="189">
        <v>34202</v>
      </c>
      <c r="F33" s="190">
        <v>-38.707191627390188</v>
      </c>
    </row>
    <row r="34" spans="1:6" ht="15.6" customHeight="1">
      <c r="A34" s="188" t="s">
        <v>183</v>
      </c>
      <c r="B34" s="189">
        <v>5</v>
      </c>
      <c r="C34" s="189">
        <v>3</v>
      </c>
      <c r="D34" s="189">
        <v>5</v>
      </c>
      <c r="E34" s="189">
        <v>3</v>
      </c>
      <c r="F34" s="190">
        <v>-40</v>
      </c>
    </row>
    <row r="35" spans="1:6" ht="15.6" customHeight="1">
      <c r="A35" s="156" t="s">
        <v>153</v>
      </c>
      <c r="B35" s="76">
        <f>SUM(B7:B34)</f>
        <v>270856</v>
      </c>
      <c r="C35" s="77">
        <f>SUM(C7:C34)</f>
        <v>199412</v>
      </c>
      <c r="D35" s="76">
        <f>SUM(D7:D34)</f>
        <v>270856</v>
      </c>
      <c r="E35" s="78">
        <f>SUM(E7:E34)</f>
        <v>199412</v>
      </c>
      <c r="F35" s="140">
        <f>E35*100/D35-100</f>
        <v>-26.37711551525534</v>
      </c>
    </row>
    <row r="36" spans="1:6" ht="15.6" customHeight="1">
      <c r="A36" s="73" t="s">
        <v>158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8" priority="2">
      <formula>MOD(ROW(),2)=0</formula>
    </cfRule>
  </conditionalFormatting>
  <conditionalFormatting sqref="F7:F35">
    <cfRule type="expression" dxfId="1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7DFB1F-2B4B-4FE0-B032-863D4334D0A2}">
  <sheetPr>
    <pageSetUpPr fitToPage="1"/>
  </sheetPr>
  <dimension ref="A1:K51"/>
  <sheetViews>
    <sheetView zoomScale="80" zoomScaleNormal="80" workbookViewId="0"/>
  </sheetViews>
  <sheetFormatPr baseColWidth="10" defaultColWidth="11.44140625" defaultRowHeight="14.4"/>
  <cols>
    <col min="1" max="1" width="32.88671875" style="216" customWidth="1"/>
    <col min="2" max="2" width="18.6640625" style="216" customWidth="1"/>
    <col min="3" max="3" width="22.5546875" style="216" customWidth="1"/>
    <col min="4" max="5" width="15.44140625" style="216" customWidth="1"/>
    <col min="6" max="6" width="15.5546875" style="216" customWidth="1"/>
    <col min="7" max="10" width="15.44140625" style="216" customWidth="1"/>
    <col min="11" max="11" width="11.88671875" style="216" customWidth="1"/>
    <col min="12" max="16384" width="11.44140625" style="216"/>
  </cols>
  <sheetData>
    <row r="1" spans="1:11">
      <c r="A1" s="212"/>
      <c r="B1" s="213"/>
      <c r="C1" s="213"/>
      <c r="D1" s="214"/>
      <c r="E1" s="215"/>
      <c r="F1" s="214"/>
      <c r="H1" s="217"/>
      <c r="J1" s="217"/>
      <c r="K1" s="217"/>
    </row>
    <row r="2" spans="1:11">
      <c r="A2" s="218"/>
      <c r="B2" s="214"/>
      <c r="C2" s="219"/>
      <c r="D2" s="214"/>
      <c r="E2" s="218"/>
      <c r="F2" s="214"/>
      <c r="G2" s="220"/>
      <c r="H2" s="214"/>
      <c r="I2" s="220"/>
      <c r="J2" s="214"/>
      <c r="K2" s="214"/>
    </row>
    <row r="3" spans="1:11">
      <c r="A3" s="218"/>
      <c r="B3" s="213"/>
      <c r="C3" s="219"/>
      <c r="D3" s="214"/>
      <c r="E3" s="220"/>
      <c r="F3" s="214"/>
      <c r="G3" s="220"/>
      <c r="H3" s="214"/>
      <c r="I3" s="220"/>
      <c r="J3" s="214"/>
      <c r="K3" s="214"/>
    </row>
    <row r="4" spans="1:11">
      <c r="A4" s="218"/>
      <c r="B4" s="214"/>
      <c r="C4" s="219"/>
      <c r="D4" s="217"/>
      <c r="E4" s="221"/>
      <c r="F4" s="214"/>
      <c r="G4" s="221"/>
      <c r="H4" s="217"/>
      <c r="I4" s="221"/>
      <c r="J4" s="217"/>
      <c r="K4" s="217"/>
    </row>
    <row r="5" spans="1:11">
      <c r="A5" s="218"/>
      <c r="B5" s="214"/>
      <c r="C5" s="222"/>
      <c r="D5" s="214"/>
      <c r="E5" s="220"/>
      <c r="F5" s="214"/>
      <c r="G5" s="220"/>
      <c r="H5" s="214"/>
      <c r="I5" s="220"/>
      <c r="J5" s="214"/>
      <c r="K5" s="214"/>
    </row>
    <row r="6" spans="1:11">
      <c r="A6" s="218"/>
      <c r="B6" s="214"/>
      <c r="C6" s="223"/>
      <c r="D6" s="214"/>
      <c r="E6" s="220"/>
      <c r="F6" s="214"/>
      <c r="G6" s="220"/>
      <c r="H6" s="214"/>
      <c r="I6" s="220"/>
      <c r="J6" s="214"/>
      <c r="K6" s="214"/>
    </row>
    <row r="7" spans="1:11">
      <c r="A7" s="218"/>
      <c r="B7" s="214"/>
      <c r="C7" s="219"/>
      <c r="D7" s="214"/>
      <c r="E7" s="219"/>
      <c r="F7" s="214"/>
      <c r="G7" s="220"/>
      <c r="H7" s="214"/>
      <c r="I7" s="220"/>
      <c r="J7" s="214"/>
      <c r="K7" s="214"/>
    </row>
    <row r="8" spans="1:11">
      <c r="A8" s="218"/>
      <c r="B8" s="214"/>
      <c r="C8" s="219"/>
      <c r="D8" s="217"/>
      <c r="E8" s="224"/>
      <c r="F8" s="214"/>
      <c r="G8" s="221"/>
      <c r="H8" s="217"/>
      <c r="I8" s="221"/>
      <c r="J8" s="217"/>
      <c r="K8" s="217"/>
    </row>
    <row r="9" spans="1:11">
      <c r="A9" s="218"/>
      <c r="B9" s="214"/>
      <c r="C9" s="222"/>
      <c r="D9" s="214"/>
      <c r="E9" s="219"/>
      <c r="F9" s="214"/>
      <c r="G9" s="220"/>
      <c r="H9" s="214"/>
      <c r="I9" s="220"/>
      <c r="J9" s="214"/>
      <c r="K9" s="214"/>
    </row>
    <row r="10" spans="1:11">
      <c r="A10" s="218"/>
      <c r="B10" s="214"/>
      <c r="C10" s="224"/>
      <c r="D10" s="217"/>
      <c r="E10" s="224"/>
      <c r="F10" s="214"/>
      <c r="G10" s="221"/>
      <c r="H10" s="217"/>
      <c r="I10" s="221"/>
      <c r="J10" s="217"/>
      <c r="K10" s="217"/>
    </row>
    <row r="11" spans="1:11">
      <c r="A11" s="214"/>
      <c r="B11" s="214"/>
      <c r="C11" s="219"/>
      <c r="D11" s="214"/>
      <c r="E11" s="219"/>
      <c r="F11" s="214"/>
      <c r="G11" s="218"/>
      <c r="H11" s="214"/>
      <c r="I11" s="220"/>
      <c r="J11" s="214"/>
      <c r="K11" s="214"/>
    </row>
    <row r="12" spans="1:11">
      <c r="A12" s="212"/>
      <c r="B12" s="213"/>
      <c r="C12" s="222"/>
      <c r="D12" s="213"/>
      <c r="E12" s="222"/>
      <c r="F12" s="213"/>
      <c r="G12" s="212"/>
      <c r="H12" s="213"/>
      <c r="I12" s="225"/>
      <c r="J12" s="213"/>
      <c r="K12" s="213"/>
    </row>
    <row r="13" spans="1:11">
      <c r="A13" s="218"/>
      <c r="B13" s="214"/>
      <c r="C13" s="223"/>
      <c r="D13" s="226"/>
      <c r="E13" s="223"/>
      <c r="F13" s="214"/>
      <c r="G13" s="227"/>
      <c r="H13" s="226"/>
      <c r="J13" s="226"/>
      <c r="K13" s="226"/>
    </row>
    <row r="14" spans="1:11">
      <c r="A14" s="218"/>
      <c r="B14" s="214"/>
      <c r="C14" s="219"/>
      <c r="D14" s="217"/>
      <c r="E14" s="224"/>
      <c r="F14" s="214"/>
      <c r="G14" s="215"/>
      <c r="H14" s="217"/>
      <c r="I14" s="221"/>
      <c r="J14" s="217"/>
      <c r="K14" s="217"/>
    </row>
    <row r="15" spans="1:11">
      <c r="A15" s="218"/>
      <c r="B15" s="214"/>
      <c r="C15" s="219"/>
      <c r="D15" s="214"/>
      <c r="E15" s="219"/>
      <c r="F15" s="214"/>
      <c r="G15" s="218"/>
      <c r="H15" s="214"/>
      <c r="I15" s="220"/>
      <c r="J15" s="214"/>
      <c r="K15" s="214"/>
    </row>
    <row r="16" spans="1:11">
      <c r="A16" s="218"/>
      <c r="B16" s="214"/>
      <c r="C16" s="222"/>
      <c r="D16" s="226"/>
      <c r="E16" s="223"/>
      <c r="F16" s="214"/>
      <c r="H16" s="226"/>
      <c r="J16" s="226"/>
      <c r="K16" s="226"/>
    </row>
    <row r="17" spans="1:11">
      <c r="A17" s="218"/>
      <c r="B17" s="214"/>
      <c r="C17" s="219"/>
      <c r="D17" s="217"/>
      <c r="E17" s="224"/>
      <c r="F17" s="214"/>
      <c r="G17" s="221"/>
      <c r="H17" s="217"/>
      <c r="I17" s="221"/>
      <c r="J17" s="217"/>
      <c r="K17" s="217"/>
    </row>
    <row r="18" spans="1:11">
      <c r="A18" s="218"/>
      <c r="B18" s="214"/>
      <c r="C18" s="219"/>
      <c r="D18" s="214"/>
      <c r="E18" s="214"/>
      <c r="F18" s="214"/>
      <c r="G18" s="220"/>
      <c r="H18" s="214"/>
      <c r="I18" s="220"/>
      <c r="J18" s="214"/>
      <c r="K18" s="214"/>
    </row>
    <row r="19" spans="1:11">
      <c r="A19" s="218"/>
      <c r="B19" s="214"/>
      <c r="C19" s="219"/>
      <c r="D19" s="213"/>
      <c r="E19" s="213"/>
      <c r="F19" s="226"/>
      <c r="H19" s="226"/>
      <c r="J19" s="226"/>
      <c r="K19" s="226"/>
    </row>
    <row r="20" spans="1:11">
      <c r="A20" s="218"/>
      <c r="B20" s="214"/>
      <c r="C20" s="219"/>
      <c r="D20" s="214"/>
      <c r="E20" s="219"/>
      <c r="F20" s="214"/>
      <c r="G20" s="220"/>
      <c r="H20" s="214"/>
      <c r="I20" s="220"/>
      <c r="J20" s="214"/>
      <c r="K20" s="214"/>
    </row>
    <row r="21" spans="1:11">
      <c r="A21" s="218"/>
      <c r="B21" s="214"/>
      <c r="C21" s="225"/>
      <c r="D21" s="226"/>
      <c r="E21" s="223"/>
      <c r="F21" s="226"/>
      <c r="H21" s="226"/>
      <c r="J21" s="226"/>
      <c r="K21" s="226"/>
    </row>
    <row r="22" spans="1:11">
      <c r="A22" s="218"/>
      <c r="B22" s="214"/>
      <c r="C22" s="219"/>
      <c r="D22" s="214"/>
      <c r="E22" s="219"/>
      <c r="F22" s="214"/>
      <c r="G22" s="220"/>
      <c r="H22" s="214"/>
      <c r="I22" s="220"/>
      <c r="J22" s="214"/>
      <c r="K22" s="214"/>
    </row>
    <row r="23" spans="1:11">
      <c r="A23" s="218"/>
      <c r="B23" s="214"/>
      <c r="C23" s="219"/>
      <c r="D23" s="226"/>
      <c r="E23" s="223"/>
      <c r="F23" s="226"/>
      <c r="H23" s="226"/>
      <c r="J23" s="226"/>
      <c r="K23" s="226"/>
    </row>
    <row r="24" spans="1:11">
      <c r="A24" s="218"/>
      <c r="B24" s="214"/>
      <c r="C24" s="219"/>
      <c r="D24" s="214"/>
      <c r="E24" s="219"/>
      <c r="F24" s="214"/>
      <c r="G24" s="220"/>
      <c r="H24" s="214"/>
      <c r="I24" s="220"/>
      <c r="J24" s="214"/>
      <c r="K24" s="214"/>
    </row>
    <row r="25" spans="1:11">
      <c r="A25" s="218"/>
      <c r="B25" s="214"/>
      <c r="C25" s="219"/>
      <c r="D25" s="226"/>
      <c r="E25" s="223"/>
      <c r="F25" s="226"/>
      <c r="H25" s="226"/>
      <c r="J25" s="226"/>
      <c r="K25" s="226"/>
    </row>
    <row r="26" spans="1:11">
      <c r="A26" s="218"/>
      <c r="B26" s="214"/>
      <c r="C26" s="225"/>
      <c r="D26" s="217"/>
      <c r="E26" s="224"/>
      <c r="F26" s="217"/>
      <c r="G26" s="221"/>
      <c r="H26" s="217"/>
      <c r="I26" s="221"/>
      <c r="J26" s="217"/>
      <c r="K26" s="217"/>
    </row>
    <row r="27" spans="1:11">
      <c r="A27" s="218"/>
      <c r="B27" s="214"/>
      <c r="C27" s="224"/>
      <c r="D27" s="214"/>
      <c r="E27" s="219"/>
      <c r="F27" s="214"/>
      <c r="G27" s="220"/>
      <c r="H27" s="214"/>
      <c r="I27" s="220"/>
      <c r="J27" s="214"/>
      <c r="K27" s="214"/>
    </row>
    <row r="28" spans="1:11" ht="34.799999999999997">
      <c r="A28" s="228" t="s">
        <v>163</v>
      </c>
      <c r="B28" s="214"/>
      <c r="C28" s="219"/>
      <c r="D28" s="217"/>
      <c r="E28" s="224"/>
      <c r="F28" s="217"/>
      <c r="G28" s="221"/>
      <c r="H28" s="217"/>
      <c r="I28" s="221"/>
      <c r="J28" s="217"/>
      <c r="K28" s="217"/>
    </row>
    <row r="29" spans="1:11">
      <c r="A29" s="229"/>
      <c r="B29" s="214"/>
      <c r="C29" s="219"/>
      <c r="D29" s="214"/>
      <c r="E29" s="219"/>
      <c r="F29" s="214"/>
      <c r="G29" s="218"/>
      <c r="H29" s="214"/>
      <c r="I29" s="220"/>
      <c r="J29" s="214"/>
      <c r="K29" s="214"/>
    </row>
    <row r="30" spans="1:11">
      <c r="A30" s="218"/>
      <c r="B30" s="214"/>
      <c r="C30" s="222"/>
      <c r="D30" s="213"/>
      <c r="E30" s="222"/>
      <c r="F30" s="213"/>
      <c r="G30" s="212"/>
      <c r="H30" s="213"/>
      <c r="I30" s="225"/>
      <c r="J30" s="213"/>
      <c r="K30" s="213"/>
    </row>
    <row r="31" spans="1:11">
      <c r="A31" s="218"/>
      <c r="B31" s="214"/>
      <c r="C31" s="219"/>
      <c r="D31" s="226"/>
      <c r="E31" s="223"/>
      <c r="F31" s="226"/>
      <c r="G31" s="227"/>
      <c r="H31" s="226"/>
      <c r="J31" s="226"/>
      <c r="K31" s="226"/>
    </row>
    <row r="32" spans="1:11">
      <c r="A32" s="218"/>
      <c r="B32" s="214"/>
      <c r="C32" s="225"/>
      <c r="D32" s="217"/>
      <c r="E32" s="224"/>
      <c r="F32" s="217"/>
      <c r="G32" s="215"/>
      <c r="H32" s="217"/>
      <c r="I32" s="221"/>
      <c r="J32" s="217"/>
      <c r="K32" s="217"/>
    </row>
    <row r="33" spans="1:11">
      <c r="A33" s="218"/>
      <c r="B33" s="214"/>
      <c r="C33" s="224"/>
      <c r="D33" s="214"/>
      <c r="E33" s="219"/>
      <c r="F33" s="214"/>
      <c r="G33" s="218"/>
      <c r="H33" s="214"/>
      <c r="I33" s="220"/>
      <c r="J33" s="214"/>
      <c r="K33" s="214"/>
    </row>
    <row r="34" spans="1:11">
      <c r="A34" s="218"/>
      <c r="B34" s="214"/>
      <c r="C34" s="219"/>
      <c r="D34" s="214"/>
      <c r="E34" s="219"/>
      <c r="F34" s="214"/>
      <c r="G34" s="218"/>
      <c r="H34" s="214"/>
      <c r="I34" s="220"/>
      <c r="J34" s="214"/>
      <c r="K34" s="214"/>
    </row>
    <row r="35" spans="1:11">
      <c r="A35" s="218"/>
      <c r="B35" s="214"/>
      <c r="D35" s="213"/>
      <c r="E35" s="222"/>
      <c r="F35" s="213"/>
      <c r="G35" s="212"/>
      <c r="H35" s="213"/>
      <c r="I35" s="225"/>
      <c r="J35" s="213"/>
      <c r="K35" s="213"/>
    </row>
    <row r="36" spans="1:11">
      <c r="A36" s="218"/>
      <c r="B36" s="214"/>
      <c r="C36" s="219"/>
      <c r="D36" s="213"/>
      <c r="E36" s="222"/>
      <c r="F36" s="214"/>
      <c r="G36" s="218"/>
      <c r="H36" s="214"/>
      <c r="I36" s="218"/>
      <c r="J36" s="214"/>
      <c r="K36" s="214"/>
    </row>
    <row r="37" spans="1:11">
      <c r="A37" s="218"/>
      <c r="B37" s="214"/>
      <c r="C37" s="219"/>
      <c r="D37" s="213"/>
      <c r="E37" s="222"/>
      <c r="F37" s="213"/>
      <c r="G37" s="212"/>
      <c r="H37" s="226"/>
      <c r="I37" s="227"/>
      <c r="J37" s="226"/>
      <c r="K37" s="226"/>
    </row>
    <row r="38" spans="1:11">
      <c r="A38" s="218"/>
      <c r="B38" s="214"/>
      <c r="C38" s="223"/>
      <c r="D38" s="226"/>
      <c r="E38" s="223"/>
      <c r="F38" s="226"/>
      <c r="G38" s="227"/>
      <c r="H38" s="217"/>
      <c r="I38" s="214"/>
      <c r="J38" s="214"/>
      <c r="K38" s="214"/>
    </row>
    <row r="39" spans="1:11">
      <c r="A39" s="218"/>
      <c r="B39" s="214"/>
      <c r="C39" s="214"/>
      <c r="D39" s="217"/>
      <c r="E39" s="214"/>
      <c r="F39" s="214"/>
      <c r="G39" s="218"/>
      <c r="H39" s="214"/>
      <c r="I39" s="225"/>
      <c r="J39" s="213"/>
      <c r="K39" s="213"/>
    </row>
    <row r="40" spans="1:11">
      <c r="A40" s="218"/>
      <c r="B40" s="214"/>
      <c r="C40" s="214"/>
      <c r="D40" s="214"/>
      <c r="E40" s="213"/>
      <c r="F40" s="213"/>
      <c r="G40" s="212"/>
      <c r="H40" s="226"/>
      <c r="J40" s="226"/>
      <c r="K40" s="226"/>
    </row>
    <row r="41" spans="1:11">
      <c r="A41" s="218"/>
      <c r="B41" s="214"/>
      <c r="C41" s="226"/>
      <c r="D41" s="213"/>
      <c r="F41" s="226"/>
      <c r="G41" s="227"/>
      <c r="H41" s="214"/>
      <c r="I41" s="220"/>
      <c r="J41" s="214"/>
      <c r="K41" s="214"/>
    </row>
    <row r="42" spans="1:11">
      <c r="A42" s="218"/>
      <c r="B42" s="214"/>
      <c r="C42" s="214"/>
      <c r="D42" s="214"/>
      <c r="E42" s="219"/>
      <c r="F42" s="214"/>
      <c r="G42" s="218"/>
      <c r="H42" s="214"/>
      <c r="I42" s="220"/>
      <c r="J42" s="214"/>
      <c r="K42" s="214"/>
    </row>
    <row r="43" spans="1:11">
      <c r="A43" s="212"/>
      <c r="B43" s="214"/>
      <c r="C43" s="217"/>
      <c r="D43" s="224"/>
      <c r="E43" s="226"/>
      <c r="F43" s="226"/>
      <c r="G43" s="218"/>
      <c r="H43" s="214"/>
      <c r="I43" s="220"/>
      <c r="J43" s="214"/>
      <c r="K43" s="214"/>
    </row>
    <row r="44" spans="1:11">
      <c r="A44" s="218"/>
      <c r="B44" s="214"/>
      <c r="C44" s="214"/>
      <c r="D44" s="219"/>
      <c r="E44" s="214"/>
      <c r="F44" s="214"/>
      <c r="G44" s="212"/>
      <c r="H44" s="213"/>
      <c r="I44" s="225"/>
      <c r="J44" s="213"/>
      <c r="K44" s="213"/>
    </row>
    <row r="45" spans="1:11">
      <c r="A45" s="218"/>
      <c r="B45" s="214"/>
      <c r="C45" s="213"/>
      <c r="D45" s="222"/>
      <c r="E45" s="213"/>
      <c r="F45" s="213"/>
      <c r="G45" s="212"/>
      <c r="H45" s="214"/>
      <c r="I45" s="214"/>
      <c r="J45" s="214"/>
      <c r="K45" s="214"/>
    </row>
    <row r="46" spans="1:11">
      <c r="A46" s="215"/>
      <c r="B46" s="217"/>
      <c r="C46" s="217"/>
      <c r="D46" s="224"/>
      <c r="E46" s="217"/>
      <c r="F46" s="217"/>
      <c r="G46" s="215"/>
      <c r="H46" s="217"/>
      <c r="I46" s="221"/>
      <c r="J46" s="217"/>
      <c r="K46" s="217"/>
    </row>
    <row r="47" spans="1:11">
      <c r="A47" s="214"/>
      <c r="B47" s="214"/>
      <c r="C47" s="214"/>
      <c r="D47" s="219"/>
      <c r="E47" s="214"/>
      <c r="F47" s="214"/>
      <c r="G47" s="220"/>
      <c r="H47" s="214"/>
      <c r="I47" s="220"/>
      <c r="J47" s="214"/>
      <c r="K47" s="214"/>
    </row>
    <row r="48" spans="1:11">
      <c r="A48" s="230"/>
      <c r="B48" s="231"/>
      <c r="C48" s="231"/>
      <c r="D48" s="224"/>
      <c r="E48" s="217"/>
      <c r="F48" s="217"/>
      <c r="G48" s="231"/>
      <c r="H48" s="231"/>
      <c r="I48" s="231"/>
      <c r="J48" s="231"/>
      <c r="K48" s="231"/>
    </row>
    <row r="51" spans="8:8">
      <c r="H51" s="232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36FB8-4E13-4C86-8F5E-4EB992373B47}">
  <sheetPr>
    <pageSetUpPr fitToPage="1"/>
  </sheetPr>
  <dimension ref="A1:AA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27" ht="19.2" customHeight="1">
      <c r="A1" s="32" t="s">
        <v>184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27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27" ht="15.6" customHeight="1">
      <c r="A7" s="236" t="s">
        <v>18</v>
      </c>
      <c r="B7" s="237">
        <v>799384</v>
      </c>
      <c r="C7" s="237">
        <v>484985</v>
      </c>
      <c r="D7" s="237">
        <v>799384</v>
      </c>
      <c r="E7" s="237">
        <v>484985</v>
      </c>
      <c r="F7" s="238">
        <v>-39.330159222601402</v>
      </c>
      <c r="G7" s="6"/>
    </row>
    <row r="8" spans="1:27" s="33" customFormat="1" ht="15.6" customHeight="1">
      <c r="A8" s="236" t="s">
        <v>11</v>
      </c>
      <c r="B8" s="237">
        <v>59312</v>
      </c>
      <c r="C8" s="237">
        <v>78717</v>
      </c>
      <c r="D8" s="237">
        <v>59312</v>
      </c>
      <c r="E8" s="237">
        <v>78717</v>
      </c>
      <c r="F8" s="238">
        <v>32.716819530617762</v>
      </c>
      <c r="G8" s="239"/>
    </row>
    <row r="9" spans="1:27" ht="15.6" customHeight="1">
      <c r="A9" s="236" t="s">
        <v>8</v>
      </c>
      <c r="B9" s="237">
        <v>79693</v>
      </c>
      <c r="C9" s="237">
        <v>69081</v>
      </c>
      <c r="D9" s="237">
        <v>79693</v>
      </c>
      <c r="E9" s="237">
        <v>69081</v>
      </c>
      <c r="F9" s="238">
        <v>-13.316100535806161</v>
      </c>
      <c r="G9" s="6"/>
    </row>
    <row r="10" spans="1:27" ht="15.6" customHeight="1">
      <c r="A10" s="236" t="s">
        <v>10</v>
      </c>
      <c r="B10" s="237">
        <v>217588</v>
      </c>
      <c r="C10" s="237">
        <v>159708</v>
      </c>
      <c r="D10" s="237">
        <v>217588</v>
      </c>
      <c r="E10" s="237">
        <v>159708</v>
      </c>
      <c r="F10" s="238">
        <v>-26.600731657995851</v>
      </c>
    </row>
    <row r="11" spans="1:27" ht="15.6" customHeight="1">
      <c r="A11" s="236" t="s">
        <v>9</v>
      </c>
      <c r="B11" s="237">
        <v>1626409</v>
      </c>
      <c r="C11" s="237">
        <v>1383704</v>
      </c>
      <c r="D11" s="237">
        <v>1626409</v>
      </c>
      <c r="E11" s="237">
        <v>1383704</v>
      </c>
      <c r="F11" s="238">
        <v>-14.92275313282207</v>
      </c>
    </row>
    <row r="12" spans="1:27" ht="15.6" customHeight="1">
      <c r="A12" s="236" t="s">
        <v>6</v>
      </c>
      <c r="B12" s="237">
        <v>118351</v>
      </c>
      <c r="C12" s="237">
        <v>129873</v>
      </c>
      <c r="D12" s="237">
        <v>118351</v>
      </c>
      <c r="E12" s="237">
        <v>129873</v>
      </c>
      <c r="F12" s="238">
        <v>9.7354479472078879</v>
      </c>
    </row>
    <row r="13" spans="1:27" ht="15.6" customHeight="1">
      <c r="A13" s="236" t="s">
        <v>175</v>
      </c>
      <c r="B13" s="237">
        <v>72571</v>
      </c>
      <c r="C13" s="237">
        <v>16267</v>
      </c>
      <c r="D13" s="237">
        <v>72571</v>
      </c>
      <c r="E13" s="237">
        <v>16267</v>
      </c>
      <c r="F13" s="238">
        <v>-77.584710145926067</v>
      </c>
    </row>
    <row r="14" spans="1:27" ht="15.6" customHeight="1">
      <c r="A14" s="236" t="s">
        <v>148</v>
      </c>
      <c r="B14" s="237">
        <v>1128563</v>
      </c>
      <c r="C14" s="237">
        <v>1327206</v>
      </c>
      <c r="D14" s="237">
        <v>1128563</v>
      </c>
      <c r="E14" s="237">
        <v>1327206</v>
      </c>
      <c r="F14" s="238">
        <v>17.601409934580531</v>
      </c>
    </row>
    <row r="15" spans="1:27" ht="15.6" customHeight="1">
      <c r="A15" s="236" t="s">
        <v>145</v>
      </c>
      <c r="B15" s="237">
        <v>2039022</v>
      </c>
      <c r="C15" s="237">
        <v>1594245</v>
      </c>
      <c r="D15" s="237">
        <v>2039022</v>
      </c>
      <c r="E15" s="237">
        <v>1594245</v>
      </c>
      <c r="F15" s="238">
        <v>-21.81325164711318</v>
      </c>
    </row>
    <row r="16" spans="1:27" ht="15.6" customHeight="1">
      <c r="A16" s="236" t="s">
        <v>144</v>
      </c>
      <c r="B16" s="237">
        <v>2184615</v>
      </c>
      <c r="C16" s="237">
        <v>2247940</v>
      </c>
      <c r="D16" s="237">
        <v>2184615</v>
      </c>
      <c r="E16" s="237">
        <v>2247940</v>
      </c>
      <c r="F16" s="238">
        <v>2.8986800877957961</v>
      </c>
      <c r="G16" s="1"/>
    </row>
    <row r="17" spans="1:7" ht="15.6" customHeight="1">
      <c r="A17" s="236" t="s">
        <v>150</v>
      </c>
      <c r="B17" s="237">
        <v>669633</v>
      </c>
      <c r="C17" s="237">
        <v>1074793</v>
      </c>
      <c r="D17" s="237">
        <v>669633</v>
      </c>
      <c r="E17" s="237">
        <v>1074793</v>
      </c>
      <c r="F17" s="238">
        <v>60.504783963753283</v>
      </c>
      <c r="G17" s="2"/>
    </row>
    <row r="18" spans="1:7" ht="15.6" customHeight="1">
      <c r="A18" s="236" t="s">
        <v>147</v>
      </c>
      <c r="B18" s="237">
        <v>53275</v>
      </c>
      <c r="C18" s="237">
        <v>7125</v>
      </c>
      <c r="D18" s="237">
        <v>53275</v>
      </c>
      <c r="E18" s="237">
        <v>7125</v>
      </c>
      <c r="F18" s="238">
        <v>-86.625997184420456</v>
      </c>
    </row>
    <row r="19" spans="1:7" ht="15.6" customHeight="1">
      <c r="A19" s="236" t="s">
        <v>143</v>
      </c>
      <c r="B19" s="237">
        <v>362600</v>
      </c>
      <c r="C19" s="237">
        <v>245799</v>
      </c>
      <c r="D19" s="237">
        <v>362600</v>
      </c>
      <c r="E19" s="237">
        <v>245799</v>
      </c>
      <c r="F19" s="238">
        <v>-32.212079426365143</v>
      </c>
    </row>
    <row r="20" spans="1:7" ht="15.6" customHeight="1">
      <c r="A20" s="236" t="s">
        <v>142</v>
      </c>
      <c r="B20" s="237">
        <v>725050</v>
      </c>
      <c r="C20" s="237">
        <v>960951</v>
      </c>
      <c r="D20" s="237">
        <v>725050</v>
      </c>
      <c r="E20" s="237">
        <v>960951</v>
      </c>
      <c r="F20" s="238">
        <v>32.535825115509283</v>
      </c>
    </row>
    <row r="21" spans="1:7" ht="15.6" customHeight="1">
      <c r="A21" s="236" t="s">
        <v>149</v>
      </c>
      <c r="B21" s="237">
        <v>1760007</v>
      </c>
      <c r="C21" s="237">
        <v>1493971</v>
      </c>
      <c r="D21" s="237">
        <v>1760007</v>
      </c>
      <c r="E21" s="237">
        <v>1493971</v>
      </c>
      <c r="F21" s="238">
        <v>-15.11562169923188</v>
      </c>
    </row>
    <row r="22" spans="1:7" ht="15.6" customHeight="1">
      <c r="A22" s="236" t="s">
        <v>146</v>
      </c>
      <c r="B22" s="237">
        <v>170616</v>
      </c>
      <c r="C22" s="237">
        <v>153293</v>
      </c>
      <c r="D22" s="237">
        <v>170616</v>
      </c>
      <c r="E22" s="237">
        <v>153293</v>
      </c>
      <c r="F22" s="238">
        <v>-10.15320954658414</v>
      </c>
    </row>
    <row r="23" spans="1:7" ht="15.6" customHeight="1">
      <c r="A23" s="236" t="s">
        <v>165</v>
      </c>
      <c r="B23" s="237">
        <v>196813</v>
      </c>
      <c r="C23" s="237">
        <v>93940</v>
      </c>
      <c r="D23" s="237">
        <v>196813</v>
      </c>
      <c r="E23" s="237">
        <v>93940</v>
      </c>
      <c r="F23" s="238">
        <v>-52.269413097712039</v>
      </c>
    </row>
    <row r="24" spans="1:7" ht="15.6" customHeight="1">
      <c r="A24" s="236" t="s">
        <v>141</v>
      </c>
      <c r="B24" s="237">
        <v>240790</v>
      </c>
      <c r="C24" s="237">
        <v>124738</v>
      </c>
      <c r="D24" s="237">
        <v>240790</v>
      </c>
      <c r="E24" s="237">
        <v>124738</v>
      </c>
      <c r="F24" s="238">
        <v>-48.196353669172311</v>
      </c>
    </row>
    <row r="25" spans="1:7" ht="15.6" customHeight="1">
      <c r="A25" s="236" t="s">
        <v>140</v>
      </c>
      <c r="B25" s="237">
        <v>1</v>
      </c>
      <c r="C25" s="237">
        <v>0</v>
      </c>
      <c r="D25" s="237">
        <v>1</v>
      </c>
      <c r="E25" s="237">
        <v>0</v>
      </c>
      <c r="F25" s="238">
        <v>-100</v>
      </c>
    </row>
    <row r="26" spans="1:7" ht="15.6" customHeight="1">
      <c r="A26" s="236" t="s">
        <v>152</v>
      </c>
      <c r="B26" s="237">
        <v>162768</v>
      </c>
      <c r="C26" s="237">
        <v>119790</v>
      </c>
      <c r="D26" s="237">
        <v>162768</v>
      </c>
      <c r="E26" s="237">
        <v>119790</v>
      </c>
      <c r="F26" s="238">
        <v>-26.404452963727511</v>
      </c>
    </row>
    <row r="27" spans="1:7" ht="15.6" customHeight="1">
      <c r="A27" s="236" t="s">
        <v>173</v>
      </c>
      <c r="B27" s="237">
        <v>189734</v>
      </c>
      <c r="C27" s="237">
        <v>155520</v>
      </c>
      <c r="D27" s="237">
        <v>189734</v>
      </c>
      <c r="E27" s="237">
        <v>155520</v>
      </c>
      <c r="F27" s="238">
        <v>-18.0326140807657</v>
      </c>
    </row>
    <row r="28" spans="1:7" ht="15.6" customHeight="1">
      <c r="A28" s="236" t="s">
        <v>177</v>
      </c>
      <c r="B28" s="237">
        <v>63703</v>
      </c>
      <c r="C28" s="237">
        <v>99096</v>
      </c>
      <c r="D28" s="237">
        <v>63703</v>
      </c>
      <c r="E28" s="237">
        <v>99096</v>
      </c>
      <c r="F28" s="238">
        <v>55.559392807246127</v>
      </c>
    </row>
    <row r="29" spans="1:7" ht="15.6" customHeight="1">
      <c r="A29" s="236" t="s">
        <v>178</v>
      </c>
      <c r="B29" s="237">
        <v>388384</v>
      </c>
      <c r="C29" s="237">
        <v>192408</v>
      </c>
      <c r="D29" s="237">
        <v>388384</v>
      </c>
      <c r="E29" s="237">
        <v>192408</v>
      </c>
      <c r="F29" s="238">
        <v>-50.459339210678088</v>
      </c>
    </row>
    <row r="30" spans="1:7" ht="15.6" customHeight="1">
      <c r="A30" s="236" t="s">
        <v>179</v>
      </c>
      <c r="B30" s="237">
        <v>195496</v>
      </c>
      <c r="C30" s="237">
        <v>134123</v>
      </c>
      <c r="D30" s="237">
        <v>195496</v>
      </c>
      <c r="E30" s="237">
        <v>134123</v>
      </c>
      <c r="F30" s="238">
        <v>-31.393481196546219</v>
      </c>
    </row>
    <row r="31" spans="1:7" ht="15.6" customHeight="1">
      <c r="A31" s="236" t="s">
        <v>180</v>
      </c>
      <c r="B31" s="237">
        <v>2379394</v>
      </c>
      <c r="C31" s="237">
        <v>1792370</v>
      </c>
      <c r="D31" s="237">
        <v>2379394</v>
      </c>
      <c r="E31" s="237">
        <v>1792370</v>
      </c>
      <c r="F31" s="238">
        <v>-24.67115576487123</v>
      </c>
    </row>
    <row r="32" spans="1:7" ht="15.6" customHeight="1">
      <c r="A32" s="236" t="s">
        <v>181</v>
      </c>
      <c r="B32" s="237">
        <v>1213228</v>
      </c>
      <c r="C32" s="237">
        <v>1365446</v>
      </c>
      <c r="D32" s="237">
        <v>1213228</v>
      </c>
      <c r="E32" s="237">
        <v>1365446</v>
      </c>
      <c r="F32" s="238">
        <v>12.546528764585061</v>
      </c>
    </row>
    <row r="33" spans="1:6" ht="15.6" customHeight="1">
      <c r="A33" s="236" t="s">
        <v>182</v>
      </c>
      <c r="B33" s="237">
        <v>118767</v>
      </c>
      <c r="C33" s="237">
        <v>121603</v>
      </c>
      <c r="D33" s="237">
        <v>118767</v>
      </c>
      <c r="E33" s="237">
        <v>121603</v>
      </c>
      <c r="F33" s="238">
        <v>2.3878686840620702</v>
      </c>
    </row>
    <row r="34" spans="1:6" ht="15.6" customHeight="1">
      <c r="A34" s="236" t="s">
        <v>183</v>
      </c>
      <c r="B34" s="237">
        <v>54619</v>
      </c>
      <c r="C34" s="237">
        <v>33731</v>
      </c>
      <c r="D34" s="237">
        <v>54619</v>
      </c>
      <c r="E34" s="237">
        <v>33731</v>
      </c>
      <c r="F34" s="238">
        <v>-38.243102217177167</v>
      </c>
    </row>
    <row r="35" spans="1:6" ht="15.6" customHeight="1">
      <c r="A35" s="240" t="s">
        <v>153</v>
      </c>
      <c r="B35" s="241">
        <f>SUM(B7:B34)</f>
        <v>17270386</v>
      </c>
      <c r="C35" s="241">
        <f>SUM(C7:C34)</f>
        <v>15660423</v>
      </c>
      <c r="D35" s="241">
        <f>SUM(D7:D34)</f>
        <v>17270386</v>
      </c>
      <c r="E35" s="241">
        <f>SUM(E7:E34)</f>
        <v>15660423</v>
      </c>
      <c r="F35" s="242">
        <f>E35*100/D35-100</f>
        <v>-9.3221020074478957</v>
      </c>
    </row>
    <row r="36" spans="1:6" ht="15.6" customHeight="1">
      <c r="A36" s="46" t="s">
        <v>186</v>
      </c>
    </row>
  </sheetData>
  <mergeCells count="3">
    <mergeCell ref="A5:A6"/>
    <mergeCell ref="B5:C5"/>
    <mergeCell ref="D5:F5"/>
  </mergeCells>
  <conditionalFormatting sqref="A7:F34">
    <cfRule type="expression" dxfId="16" priority="2">
      <formula>MOD(ROW(),2)=0</formula>
    </cfRule>
  </conditionalFormatting>
  <conditionalFormatting sqref="F7:F35">
    <cfRule type="expression" dxfId="1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F7E181-7985-43FE-9BF0-060B8FB4EDF8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187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442133</v>
      </c>
      <c r="C7" s="237">
        <v>353040</v>
      </c>
      <c r="D7" s="237">
        <v>442133</v>
      </c>
      <c r="E7" s="237">
        <v>353040</v>
      </c>
      <c r="F7" s="238">
        <v>-20.150723877204371</v>
      </c>
      <c r="G7" s="6"/>
    </row>
    <row r="8" spans="1:14" s="33" customFormat="1" ht="15.6" customHeight="1">
      <c r="A8" s="236" t="s">
        <v>11</v>
      </c>
      <c r="B8" s="237">
        <v>3500</v>
      </c>
      <c r="C8" s="237">
        <v>0</v>
      </c>
      <c r="D8" s="237">
        <v>3500</v>
      </c>
      <c r="E8" s="237">
        <v>0</v>
      </c>
      <c r="F8" s="238">
        <v>-100</v>
      </c>
    </row>
    <row r="9" spans="1:14" ht="15.6" customHeight="1">
      <c r="A9" s="236" t="s">
        <v>8</v>
      </c>
      <c r="B9" s="237">
        <v>6400</v>
      </c>
      <c r="C9" s="237">
        <v>0</v>
      </c>
      <c r="D9" s="237">
        <v>6400</v>
      </c>
      <c r="E9" s="237">
        <v>0</v>
      </c>
      <c r="F9" s="238">
        <v>-100</v>
      </c>
      <c r="G9" s="6"/>
    </row>
    <row r="10" spans="1:14" ht="15.6" customHeight="1">
      <c r="A10" s="236" t="s">
        <v>10</v>
      </c>
      <c r="B10" s="237">
        <v>23657</v>
      </c>
      <c r="C10" s="237">
        <v>27068</v>
      </c>
      <c r="D10" s="237">
        <v>23657</v>
      </c>
      <c r="E10" s="237">
        <v>27068</v>
      </c>
      <c r="F10" s="238">
        <v>14.41856532950078</v>
      </c>
    </row>
    <row r="11" spans="1:14" ht="15.6" customHeight="1">
      <c r="A11" s="236" t="s">
        <v>9</v>
      </c>
      <c r="B11" s="237">
        <v>1129184</v>
      </c>
      <c r="C11" s="237">
        <v>868151</v>
      </c>
      <c r="D11" s="237">
        <v>1129184</v>
      </c>
      <c r="E11" s="237">
        <v>868151</v>
      </c>
      <c r="F11" s="238">
        <v>-23.11695879502366</v>
      </c>
    </row>
    <row r="12" spans="1:14" ht="15.6" customHeight="1">
      <c r="A12" s="236" t="s">
        <v>6</v>
      </c>
      <c r="B12" s="237">
        <v>0</v>
      </c>
      <c r="C12" s="237">
        <v>5374</v>
      </c>
      <c r="D12" s="237">
        <v>0</v>
      </c>
      <c r="E12" s="237">
        <v>5374</v>
      </c>
      <c r="F12" s="238"/>
    </row>
    <row r="13" spans="1:14" ht="15.6" customHeight="1">
      <c r="A13" s="236" t="s">
        <v>175</v>
      </c>
      <c r="B13" s="237">
        <v>62381</v>
      </c>
      <c r="C13" s="237">
        <v>9492</v>
      </c>
      <c r="D13" s="237">
        <v>62381</v>
      </c>
      <c r="E13" s="237">
        <v>9492</v>
      </c>
      <c r="F13" s="238">
        <v>-84.783828409291289</v>
      </c>
    </row>
    <row r="14" spans="1:14" ht="15.6" customHeight="1">
      <c r="A14" s="236" t="s">
        <v>148</v>
      </c>
      <c r="B14" s="237">
        <v>332364</v>
      </c>
      <c r="C14" s="237">
        <v>467278</v>
      </c>
      <c r="D14" s="237">
        <v>332364</v>
      </c>
      <c r="E14" s="237">
        <v>467278</v>
      </c>
      <c r="F14" s="238">
        <v>40.592242240435183</v>
      </c>
    </row>
    <row r="15" spans="1:14" ht="15.6" customHeight="1">
      <c r="A15" s="236" t="s">
        <v>145</v>
      </c>
      <c r="B15" s="237">
        <v>1618798</v>
      </c>
      <c r="C15" s="237">
        <v>1196471</v>
      </c>
      <c r="D15" s="237">
        <v>1618798</v>
      </c>
      <c r="E15" s="237">
        <v>1196471</v>
      </c>
      <c r="F15" s="238">
        <v>-26.088925239591351</v>
      </c>
    </row>
    <row r="16" spans="1:14" ht="15.6" customHeight="1">
      <c r="A16" s="236" t="s">
        <v>144</v>
      </c>
      <c r="B16" s="237">
        <v>1595457</v>
      </c>
      <c r="C16" s="237">
        <v>1829355</v>
      </c>
      <c r="D16" s="237">
        <v>1595457</v>
      </c>
      <c r="E16" s="237">
        <v>1829355</v>
      </c>
      <c r="F16" s="238">
        <v>14.66025095004127</v>
      </c>
      <c r="G16" s="1"/>
    </row>
    <row r="17" spans="1:7" ht="15.6" customHeight="1">
      <c r="A17" s="236" t="s">
        <v>150</v>
      </c>
      <c r="B17" s="237">
        <v>399736</v>
      </c>
      <c r="C17" s="237">
        <v>603302</v>
      </c>
      <c r="D17" s="237">
        <v>399736</v>
      </c>
      <c r="E17" s="237">
        <v>603302</v>
      </c>
      <c r="F17" s="238">
        <v>50.925110572978163</v>
      </c>
      <c r="G17" s="2"/>
    </row>
    <row r="18" spans="1:7" ht="15.6" customHeight="1">
      <c r="A18" s="236" t="s">
        <v>147</v>
      </c>
      <c r="B18" s="237">
        <v>52922</v>
      </c>
      <c r="C18" s="237">
        <v>6990</v>
      </c>
      <c r="D18" s="237">
        <v>52922</v>
      </c>
      <c r="E18" s="237">
        <v>6990</v>
      </c>
      <c r="F18" s="238">
        <v>-86.791882392955671</v>
      </c>
    </row>
    <row r="19" spans="1:7" ht="15.6" customHeight="1">
      <c r="A19" s="236" t="s">
        <v>143</v>
      </c>
      <c r="B19" s="237">
        <v>165290</v>
      </c>
      <c r="C19" s="237">
        <v>171157</v>
      </c>
      <c r="D19" s="237">
        <v>165290</v>
      </c>
      <c r="E19" s="237">
        <v>171157</v>
      </c>
      <c r="F19" s="238">
        <v>3.5495190271643802</v>
      </c>
    </row>
    <row r="20" spans="1:7" ht="15.6" customHeight="1">
      <c r="A20" s="236" t="s">
        <v>142</v>
      </c>
      <c r="B20" s="237">
        <v>119538</v>
      </c>
      <c r="C20" s="237">
        <v>113352</v>
      </c>
      <c r="D20" s="237">
        <v>119538</v>
      </c>
      <c r="E20" s="237">
        <v>113352</v>
      </c>
      <c r="F20" s="238">
        <v>-5.1749234553029169</v>
      </c>
    </row>
    <row r="21" spans="1:7" ht="15.6" customHeight="1">
      <c r="A21" s="236" t="s">
        <v>149</v>
      </c>
      <c r="B21" s="237">
        <v>1389678</v>
      </c>
      <c r="C21" s="237">
        <v>1088925</v>
      </c>
      <c r="D21" s="237">
        <v>1389678</v>
      </c>
      <c r="E21" s="237">
        <v>1088925</v>
      </c>
      <c r="F21" s="238">
        <v>-21.64191992677441</v>
      </c>
    </row>
    <row r="22" spans="1:7" ht="15.6" customHeight="1">
      <c r="A22" s="236" t="s">
        <v>146</v>
      </c>
      <c r="B22" s="237">
        <v>124012</v>
      </c>
      <c r="C22" s="237">
        <v>94077</v>
      </c>
      <c r="D22" s="237">
        <v>124012</v>
      </c>
      <c r="E22" s="237">
        <v>94077</v>
      </c>
      <c r="F22" s="238">
        <v>-24.13879302003032</v>
      </c>
    </row>
    <row r="23" spans="1:7" ht="15.6" customHeight="1">
      <c r="A23" s="236" t="s">
        <v>165</v>
      </c>
      <c r="B23" s="237">
        <v>0</v>
      </c>
      <c r="C23" s="237">
        <v>6376</v>
      </c>
      <c r="D23" s="237">
        <v>0</v>
      </c>
      <c r="E23" s="237">
        <v>6376</v>
      </c>
      <c r="F23" s="238"/>
    </row>
    <row r="24" spans="1:7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116242</v>
      </c>
      <c r="C26" s="237">
        <v>73422</v>
      </c>
      <c r="D26" s="237">
        <v>116242</v>
      </c>
      <c r="E26" s="237">
        <v>73422</v>
      </c>
      <c r="F26" s="238">
        <v>-36.836943617625302</v>
      </c>
    </row>
    <row r="27" spans="1:7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7" ht="15.6" customHeight="1">
      <c r="A28" s="236" t="s">
        <v>177</v>
      </c>
      <c r="B28" s="237">
        <v>32911</v>
      </c>
      <c r="C28" s="237">
        <v>34817</v>
      </c>
      <c r="D28" s="237">
        <v>32911</v>
      </c>
      <c r="E28" s="237">
        <v>34817</v>
      </c>
      <c r="F28" s="238">
        <v>5.7913767433380912</v>
      </c>
    </row>
    <row r="29" spans="1:7" ht="15.6" customHeight="1">
      <c r="A29" s="236" t="s">
        <v>178</v>
      </c>
      <c r="B29" s="237">
        <v>19526</v>
      </c>
      <c r="C29" s="237">
        <v>21630</v>
      </c>
      <c r="D29" s="237">
        <v>19526</v>
      </c>
      <c r="E29" s="237">
        <v>21630</v>
      </c>
      <c r="F29" s="238">
        <v>10.77537642118202</v>
      </c>
    </row>
    <row r="30" spans="1:7" ht="15.6" customHeight="1">
      <c r="A30" s="236" t="s">
        <v>179</v>
      </c>
      <c r="B30" s="237">
        <v>56054</v>
      </c>
      <c r="C30" s="237">
        <v>18175</v>
      </c>
      <c r="D30" s="237">
        <v>56054</v>
      </c>
      <c r="E30" s="237">
        <v>18175</v>
      </c>
      <c r="F30" s="238">
        <v>-67.575908944945951</v>
      </c>
    </row>
    <row r="31" spans="1:7" ht="15.6" customHeight="1">
      <c r="A31" s="236" t="s">
        <v>180</v>
      </c>
      <c r="B31" s="237">
        <v>1330467</v>
      </c>
      <c r="C31" s="237">
        <v>1160306</v>
      </c>
      <c r="D31" s="237">
        <v>1330467</v>
      </c>
      <c r="E31" s="237">
        <v>1160306</v>
      </c>
      <c r="F31" s="238">
        <v>-12.7895693767677</v>
      </c>
    </row>
    <row r="32" spans="1:7" ht="15.6" customHeight="1">
      <c r="A32" s="236" t="s">
        <v>181</v>
      </c>
      <c r="B32" s="237">
        <v>255018</v>
      </c>
      <c r="C32" s="237">
        <v>262429</v>
      </c>
      <c r="D32" s="237">
        <v>255018</v>
      </c>
      <c r="E32" s="237">
        <v>262429</v>
      </c>
      <c r="F32" s="238">
        <v>2.9060693754950648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  <c r="F33" s="238"/>
    </row>
    <row r="34" spans="1:6" ht="15.6" customHeight="1">
      <c r="A34" s="236" t="s">
        <v>183</v>
      </c>
      <c r="B34" s="237">
        <v>7980</v>
      </c>
      <c r="C34" s="237">
        <v>9277</v>
      </c>
      <c r="D34" s="237">
        <v>7980</v>
      </c>
      <c r="E34" s="237">
        <v>9277</v>
      </c>
      <c r="F34" s="238">
        <v>16.253132832080201</v>
      </c>
    </row>
    <row r="35" spans="1:6" ht="15.6" customHeight="1">
      <c r="A35" s="240" t="s">
        <v>153</v>
      </c>
      <c r="B35" s="241">
        <f>SUM(B7:B34)</f>
        <v>9283248</v>
      </c>
      <c r="C35" s="241">
        <f>SUM(C7:C34)</f>
        <v>8420464</v>
      </c>
      <c r="D35" s="241">
        <f>SUM(D7:D34)</f>
        <v>9283248</v>
      </c>
      <c r="E35" s="241">
        <f>SUM(E7:E34)</f>
        <v>8420464</v>
      </c>
      <c r="F35" s="242">
        <f>E35*100/D35-100</f>
        <v>-9.293988483341181</v>
      </c>
    </row>
    <row r="36" spans="1:6" ht="15.6" customHeight="1">
      <c r="A36" s="46" t="s">
        <v>186</v>
      </c>
    </row>
  </sheetData>
  <mergeCells count="3">
    <mergeCell ref="A5:A6"/>
    <mergeCell ref="B5:C5"/>
    <mergeCell ref="D5:F5"/>
  </mergeCells>
  <conditionalFormatting sqref="A7:F34">
    <cfRule type="expression" dxfId="14" priority="2">
      <formula>MOD(ROW(),2)=0</formula>
    </cfRule>
  </conditionalFormatting>
  <conditionalFormatting sqref="F7:F35">
    <cfRule type="expression" dxfId="1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769528-40B6-4519-AFF2-97EBAF1673BF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188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332554</v>
      </c>
      <c r="C7" s="237">
        <v>120066</v>
      </c>
      <c r="D7" s="237">
        <v>332554</v>
      </c>
      <c r="E7" s="237">
        <v>120066</v>
      </c>
      <c r="F7" s="238">
        <v>-63.895788353169714</v>
      </c>
      <c r="G7" s="6"/>
    </row>
    <row r="8" spans="1:14" ht="15.6" customHeight="1">
      <c r="A8" s="236" t="s">
        <v>11</v>
      </c>
      <c r="B8" s="237">
        <v>42080</v>
      </c>
      <c r="C8" s="237">
        <v>59830</v>
      </c>
      <c r="D8" s="237">
        <v>42080</v>
      </c>
      <c r="E8" s="237">
        <v>59830</v>
      </c>
      <c r="F8" s="238">
        <v>42.18155893536121</v>
      </c>
    </row>
    <row r="9" spans="1:14" ht="15.6" customHeight="1">
      <c r="A9" s="236" t="s">
        <v>8</v>
      </c>
      <c r="B9" s="237">
        <v>23478</v>
      </c>
      <c r="C9" s="237">
        <v>8801</v>
      </c>
      <c r="D9" s="237">
        <v>23478</v>
      </c>
      <c r="E9" s="237">
        <v>8801</v>
      </c>
      <c r="F9" s="238">
        <v>-62.513842746400883</v>
      </c>
    </row>
    <row r="10" spans="1:14" ht="15.6" customHeight="1">
      <c r="A10" s="236" t="s">
        <v>10</v>
      </c>
      <c r="B10" s="237">
        <v>183141</v>
      </c>
      <c r="C10" s="237">
        <v>125332</v>
      </c>
      <c r="D10" s="237">
        <v>183141</v>
      </c>
      <c r="E10" s="237">
        <v>125332</v>
      </c>
      <c r="F10" s="238">
        <v>-31.565296683975731</v>
      </c>
    </row>
    <row r="11" spans="1:14" ht="15.6" customHeight="1">
      <c r="A11" s="236" t="s">
        <v>9</v>
      </c>
      <c r="B11" s="237">
        <v>28151</v>
      </c>
      <c r="C11" s="237">
        <v>6679</v>
      </c>
      <c r="D11" s="237">
        <v>28151</v>
      </c>
      <c r="E11" s="237">
        <v>6679</v>
      </c>
      <c r="F11" s="238">
        <v>-76.274377464388479</v>
      </c>
    </row>
    <row r="12" spans="1:14" ht="15.6" customHeight="1">
      <c r="A12" s="236" t="s">
        <v>6</v>
      </c>
      <c r="B12" s="237">
        <v>116836</v>
      </c>
      <c r="C12" s="237">
        <v>119756</v>
      </c>
      <c r="D12" s="237">
        <v>116836</v>
      </c>
      <c r="E12" s="237">
        <v>119756</v>
      </c>
      <c r="F12" s="238">
        <v>2.499229689479264</v>
      </c>
    </row>
    <row r="13" spans="1:14" ht="15.6" customHeight="1">
      <c r="A13" s="236" t="s">
        <v>175</v>
      </c>
      <c r="B13" s="237">
        <v>10180</v>
      </c>
      <c r="C13" s="237">
        <v>6640</v>
      </c>
      <c r="D13" s="237">
        <v>10180</v>
      </c>
      <c r="E13" s="237">
        <v>6640</v>
      </c>
      <c r="F13" s="238">
        <v>-34.774066797642433</v>
      </c>
    </row>
    <row r="14" spans="1:14" ht="15.6" customHeight="1">
      <c r="A14" s="236" t="s">
        <v>148</v>
      </c>
      <c r="B14" s="237">
        <v>241920</v>
      </c>
      <c r="C14" s="237">
        <v>217288</v>
      </c>
      <c r="D14" s="237">
        <v>241920</v>
      </c>
      <c r="E14" s="237">
        <v>217288</v>
      </c>
      <c r="F14" s="238">
        <v>-10.1818783068783</v>
      </c>
    </row>
    <row r="15" spans="1:14" ht="15.6" customHeight="1">
      <c r="A15" s="236" t="s">
        <v>145</v>
      </c>
      <c r="B15" s="237">
        <v>164477</v>
      </c>
      <c r="C15" s="237">
        <v>122473</v>
      </c>
      <c r="D15" s="237">
        <v>164477</v>
      </c>
      <c r="E15" s="237">
        <v>122473</v>
      </c>
      <c r="F15" s="238">
        <v>-25.53791715559014</v>
      </c>
    </row>
    <row r="16" spans="1:14" ht="15.6" customHeight="1">
      <c r="A16" s="236" t="s">
        <v>144</v>
      </c>
      <c r="B16" s="237">
        <v>558746</v>
      </c>
      <c r="C16" s="237">
        <v>379159</v>
      </c>
      <c r="D16" s="237">
        <v>558746</v>
      </c>
      <c r="E16" s="237">
        <v>379159</v>
      </c>
      <c r="F16" s="238">
        <v>-32.14108020460101</v>
      </c>
      <c r="G16" s="1"/>
    </row>
    <row r="17" spans="1:7" ht="15.6" customHeight="1">
      <c r="A17" s="236" t="s">
        <v>150</v>
      </c>
      <c r="B17" s="237">
        <v>255465</v>
      </c>
      <c r="C17" s="237">
        <v>466698</v>
      </c>
      <c r="D17" s="237">
        <v>255465</v>
      </c>
      <c r="E17" s="237">
        <v>466698</v>
      </c>
      <c r="F17" s="238">
        <v>82.685690799131009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189618</v>
      </c>
      <c r="C19" s="237">
        <v>71161</v>
      </c>
      <c r="D19" s="237">
        <v>189618</v>
      </c>
      <c r="E19" s="237">
        <v>71161</v>
      </c>
      <c r="F19" s="238">
        <v>-62.471389846955447</v>
      </c>
    </row>
    <row r="20" spans="1:7" ht="15.6" customHeight="1">
      <c r="A20" s="236" t="s">
        <v>142</v>
      </c>
      <c r="B20" s="237">
        <v>530134</v>
      </c>
      <c r="C20" s="237">
        <v>806175</v>
      </c>
      <c r="D20" s="237">
        <v>530134</v>
      </c>
      <c r="E20" s="237">
        <v>806175</v>
      </c>
      <c r="F20" s="238">
        <v>52.070042668457397</v>
      </c>
    </row>
    <row r="21" spans="1:7" ht="15.6" customHeight="1">
      <c r="A21" s="236" t="s">
        <v>149</v>
      </c>
      <c r="B21" s="237">
        <v>369381</v>
      </c>
      <c r="C21" s="237">
        <v>403540</v>
      </c>
      <c r="D21" s="237">
        <v>369381</v>
      </c>
      <c r="E21" s="237">
        <v>403540</v>
      </c>
      <c r="F21" s="238">
        <v>9.2476332025740362</v>
      </c>
    </row>
    <row r="22" spans="1:7" ht="15.6" customHeight="1">
      <c r="A22" s="236" t="s">
        <v>146</v>
      </c>
      <c r="B22" s="237">
        <v>15500</v>
      </c>
      <c r="C22" s="237">
        <v>27101</v>
      </c>
      <c r="D22" s="237">
        <v>15500</v>
      </c>
      <c r="E22" s="237">
        <v>27101</v>
      </c>
      <c r="F22" s="238">
        <v>74.845161290322579</v>
      </c>
    </row>
    <row r="23" spans="1:7" ht="15.6" customHeight="1">
      <c r="A23" s="236" t="s">
        <v>165</v>
      </c>
      <c r="B23" s="237">
        <v>179007</v>
      </c>
      <c r="C23" s="237">
        <v>78351</v>
      </c>
      <c r="D23" s="237">
        <v>179007</v>
      </c>
      <c r="E23" s="237">
        <v>78351</v>
      </c>
      <c r="F23" s="238">
        <v>-56.23020328813957</v>
      </c>
    </row>
    <row r="24" spans="1:7" ht="15.6" customHeight="1">
      <c r="A24" s="236" t="s">
        <v>141</v>
      </c>
      <c r="B24" s="237">
        <v>217105</v>
      </c>
      <c r="C24" s="237">
        <v>92996</v>
      </c>
      <c r="D24" s="237">
        <v>217105</v>
      </c>
      <c r="E24" s="237">
        <v>92996</v>
      </c>
      <c r="F24" s="238">
        <v>-57.165426867184081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20975</v>
      </c>
      <c r="C26" s="237">
        <v>13973</v>
      </c>
      <c r="D26" s="237">
        <v>20975</v>
      </c>
      <c r="E26" s="237">
        <v>13973</v>
      </c>
      <c r="F26" s="238">
        <v>-33.382598331346841</v>
      </c>
    </row>
    <row r="27" spans="1:7" ht="15.6" customHeight="1">
      <c r="A27" s="236" t="s">
        <v>173</v>
      </c>
      <c r="B27" s="237">
        <v>72223</v>
      </c>
      <c r="C27" s="237">
        <v>91379</v>
      </c>
      <c r="D27" s="237">
        <v>72223</v>
      </c>
      <c r="E27" s="237">
        <v>91379</v>
      </c>
      <c r="F27" s="238">
        <v>26.52340667100508</v>
      </c>
    </row>
    <row r="28" spans="1:7" ht="15.6" customHeight="1">
      <c r="A28" s="236" t="s">
        <v>177</v>
      </c>
      <c r="B28" s="237">
        <v>4303</v>
      </c>
      <c r="C28" s="237">
        <v>18359</v>
      </c>
      <c r="D28" s="237">
        <v>4303</v>
      </c>
      <c r="E28" s="237">
        <v>18359</v>
      </c>
      <c r="F28" s="238">
        <v>326.65582151986979</v>
      </c>
    </row>
    <row r="29" spans="1:7" ht="15.6" customHeight="1">
      <c r="A29" s="236" t="s">
        <v>178</v>
      </c>
      <c r="B29" s="237">
        <v>309098</v>
      </c>
      <c r="C29" s="237">
        <v>124793</v>
      </c>
      <c r="D29" s="237">
        <v>309098</v>
      </c>
      <c r="E29" s="237">
        <v>124793</v>
      </c>
      <c r="F29" s="238">
        <v>-59.62672032818071</v>
      </c>
    </row>
    <row r="30" spans="1:7" ht="15.6" customHeight="1">
      <c r="A30" s="236" t="s">
        <v>179</v>
      </c>
      <c r="B30" s="237">
        <v>131623</v>
      </c>
      <c r="C30" s="237">
        <v>97711</v>
      </c>
      <c r="D30" s="237">
        <v>131623</v>
      </c>
      <c r="E30" s="237">
        <v>97711</v>
      </c>
      <c r="F30" s="238">
        <v>-25.76449404739293</v>
      </c>
    </row>
    <row r="31" spans="1:7" ht="15.6" customHeight="1">
      <c r="A31" s="236" t="s">
        <v>180</v>
      </c>
      <c r="B31" s="237">
        <v>961313</v>
      </c>
      <c r="C31" s="237">
        <v>549599</v>
      </c>
      <c r="D31" s="237">
        <v>961313</v>
      </c>
      <c r="E31" s="237">
        <v>549599</v>
      </c>
      <c r="F31" s="238">
        <v>-42.828298379404004</v>
      </c>
    </row>
    <row r="32" spans="1:7" ht="15.6" customHeight="1">
      <c r="A32" s="236" t="s">
        <v>181</v>
      </c>
      <c r="B32" s="237">
        <v>141492</v>
      </c>
      <c r="C32" s="237">
        <v>143270</v>
      </c>
      <c r="D32" s="237">
        <v>141492</v>
      </c>
      <c r="E32" s="237">
        <v>143270</v>
      </c>
      <c r="F32" s="238">
        <v>1.2566081474571009</v>
      </c>
    </row>
    <row r="33" spans="1:7" ht="15.6" customHeight="1">
      <c r="A33" s="236" t="s">
        <v>182</v>
      </c>
      <c r="B33" s="237">
        <v>3505</v>
      </c>
      <c r="C33" s="237">
        <v>4346</v>
      </c>
      <c r="D33" s="237">
        <v>3505</v>
      </c>
      <c r="E33" s="237">
        <v>4346</v>
      </c>
      <c r="F33" s="238">
        <v>23.994293865905849</v>
      </c>
    </row>
    <row r="34" spans="1:7" ht="15.6" customHeight="1">
      <c r="A34" s="236" t="s">
        <v>183</v>
      </c>
      <c r="B34" s="237">
        <v>21539</v>
      </c>
      <c r="C34" s="237">
        <v>5510</v>
      </c>
      <c r="D34" s="237">
        <v>21539</v>
      </c>
      <c r="E34" s="237">
        <v>5510</v>
      </c>
      <c r="F34" s="238">
        <v>-74.418496680440128</v>
      </c>
    </row>
    <row r="35" spans="1:7" s="33" customFormat="1" ht="15.6" customHeight="1">
      <c r="A35" s="240" t="s">
        <v>153</v>
      </c>
      <c r="B35" s="241">
        <f>SUM(B7:B34)</f>
        <v>5123844</v>
      </c>
      <c r="C35" s="241">
        <f>SUM(C7:C34)</f>
        <v>4160986</v>
      </c>
      <c r="D35" s="241">
        <f>SUM(D7:D34)</f>
        <v>5123844</v>
      </c>
      <c r="E35" s="241">
        <f>SUM(E7:E34)</f>
        <v>4160986</v>
      </c>
      <c r="F35" s="242">
        <f>E35*100/D35-100</f>
        <v>-18.791711847589426</v>
      </c>
      <c r="G35" s="239"/>
    </row>
    <row r="36" spans="1:7" ht="15.6" customHeight="1">
      <c r="A36" s="46" t="s">
        <v>186</v>
      </c>
      <c r="B36" s="151"/>
      <c r="C36" s="151"/>
      <c r="D36" s="151"/>
      <c r="E36" s="151"/>
      <c r="F36" s="151"/>
      <c r="G36" s="6"/>
    </row>
  </sheetData>
  <mergeCells count="3">
    <mergeCell ref="A5:A6"/>
    <mergeCell ref="B5:C5"/>
    <mergeCell ref="D5:F5"/>
  </mergeCells>
  <conditionalFormatting sqref="A7:F34">
    <cfRule type="expression" dxfId="12" priority="2">
      <formula>MOD(ROW(),2)=0</formula>
    </cfRule>
  </conditionalFormatting>
  <conditionalFormatting sqref="F7:F35">
    <cfRule type="expression" dxfId="1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34060E-C7FA-4E3A-B588-DE64F948DCD4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189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24697</v>
      </c>
      <c r="C7" s="237">
        <v>11879</v>
      </c>
      <c r="D7" s="237">
        <v>24697</v>
      </c>
      <c r="E7" s="237">
        <v>11879</v>
      </c>
      <c r="F7" s="238">
        <v>-51.901040612220108</v>
      </c>
      <c r="G7" s="6"/>
    </row>
    <row r="8" spans="1:14" s="33" customFormat="1" ht="15.6" customHeight="1">
      <c r="A8" s="236" t="s">
        <v>11</v>
      </c>
      <c r="B8" s="237">
        <v>13732</v>
      </c>
      <c r="C8" s="237">
        <v>18887</v>
      </c>
      <c r="D8" s="237">
        <v>13732</v>
      </c>
      <c r="E8" s="237">
        <v>18887</v>
      </c>
      <c r="F8" s="238">
        <v>37.54005243227499</v>
      </c>
      <c r="G8" s="239"/>
    </row>
    <row r="9" spans="1:14" ht="15.6" customHeight="1">
      <c r="A9" s="236" t="s">
        <v>8</v>
      </c>
      <c r="B9" s="237">
        <v>49815</v>
      </c>
      <c r="C9" s="237">
        <v>60280</v>
      </c>
      <c r="D9" s="237">
        <v>49815</v>
      </c>
      <c r="E9" s="237">
        <v>60280</v>
      </c>
      <c r="F9" s="238">
        <v>21.00772859580448</v>
      </c>
      <c r="G9" s="243"/>
    </row>
    <row r="10" spans="1:14" ht="15.6" customHeight="1">
      <c r="A10" s="236" t="s">
        <v>10</v>
      </c>
      <c r="B10" s="237">
        <v>10790</v>
      </c>
      <c r="C10" s="237">
        <v>7308</v>
      </c>
      <c r="D10" s="237">
        <v>10790</v>
      </c>
      <c r="E10" s="237">
        <v>7308</v>
      </c>
      <c r="F10" s="238">
        <v>-32.270620945319727</v>
      </c>
      <c r="G10" s="244"/>
    </row>
    <row r="11" spans="1:14" ht="15.6" customHeight="1">
      <c r="A11" s="236" t="s">
        <v>9</v>
      </c>
      <c r="B11" s="237">
        <v>469074</v>
      </c>
      <c r="C11" s="237">
        <v>508874</v>
      </c>
      <c r="D11" s="237">
        <v>469074</v>
      </c>
      <c r="E11" s="237">
        <v>508874</v>
      </c>
      <c r="F11" s="238">
        <v>8.4848019715439307</v>
      </c>
    </row>
    <row r="12" spans="1:14" ht="15.6" customHeight="1">
      <c r="A12" s="236" t="s">
        <v>6</v>
      </c>
      <c r="B12" s="237">
        <v>1515</v>
      </c>
      <c r="C12" s="237">
        <v>4743</v>
      </c>
      <c r="D12" s="237">
        <v>1515</v>
      </c>
      <c r="E12" s="237">
        <v>4743</v>
      </c>
      <c r="F12" s="238">
        <v>213.0693069306931</v>
      </c>
    </row>
    <row r="13" spans="1:14" ht="15.6" customHeight="1">
      <c r="A13" s="236" t="s">
        <v>175</v>
      </c>
      <c r="B13" s="237">
        <v>10</v>
      </c>
      <c r="C13" s="237">
        <v>135</v>
      </c>
      <c r="D13" s="237">
        <v>10</v>
      </c>
      <c r="E13" s="237">
        <v>135</v>
      </c>
      <c r="F13" s="238">
        <v>1250</v>
      </c>
    </row>
    <row r="14" spans="1:14" ht="15.6" customHeight="1">
      <c r="A14" s="236" t="s">
        <v>148</v>
      </c>
      <c r="B14" s="237">
        <v>554279</v>
      </c>
      <c r="C14" s="237">
        <v>642640</v>
      </c>
      <c r="D14" s="237">
        <v>554279</v>
      </c>
      <c r="E14" s="237">
        <v>642640</v>
      </c>
      <c r="F14" s="238">
        <v>15.941610632912299</v>
      </c>
    </row>
    <row r="15" spans="1:14" ht="15.6" customHeight="1">
      <c r="A15" s="236" t="s">
        <v>145</v>
      </c>
      <c r="B15" s="237">
        <v>255747</v>
      </c>
      <c r="C15" s="237">
        <v>275301</v>
      </c>
      <c r="D15" s="237">
        <v>255747</v>
      </c>
      <c r="E15" s="237">
        <v>275301</v>
      </c>
      <c r="F15" s="238">
        <v>7.6458374878297661</v>
      </c>
    </row>
    <row r="16" spans="1:14" ht="15.6" customHeight="1">
      <c r="A16" s="236" t="s">
        <v>144</v>
      </c>
      <c r="B16" s="237">
        <v>30412</v>
      </c>
      <c r="C16" s="237">
        <v>39426</v>
      </c>
      <c r="D16" s="237">
        <v>30412</v>
      </c>
      <c r="E16" s="237">
        <v>39426</v>
      </c>
      <c r="F16" s="238">
        <v>29.639615941075899</v>
      </c>
      <c r="G16" s="1"/>
    </row>
    <row r="17" spans="1:7" ht="15.6" customHeight="1">
      <c r="A17" s="236" t="s">
        <v>150</v>
      </c>
      <c r="B17" s="237">
        <v>14432</v>
      </c>
      <c r="C17" s="237">
        <v>4793</v>
      </c>
      <c r="D17" s="237">
        <v>14432</v>
      </c>
      <c r="E17" s="237">
        <v>4793</v>
      </c>
      <c r="F17" s="238">
        <v>-66.789079822616401</v>
      </c>
      <c r="G17" s="2"/>
    </row>
    <row r="18" spans="1:7" ht="15.6" customHeight="1">
      <c r="A18" s="236" t="s">
        <v>147</v>
      </c>
      <c r="B18" s="237">
        <v>353</v>
      </c>
      <c r="C18" s="237">
        <v>135</v>
      </c>
      <c r="D18" s="237">
        <v>353</v>
      </c>
      <c r="E18" s="237">
        <v>135</v>
      </c>
      <c r="F18" s="238">
        <v>-61.756373937677047</v>
      </c>
    </row>
    <row r="19" spans="1:7" ht="15.6" customHeight="1">
      <c r="A19" s="236" t="s">
        <v>143</v>
      </c>
      <c r="B19" s="237">
        <v>7692</v>
      </c>
      <c r="C19" s="237">
        <v>3481</v>
      </c>
      <c r="D19" s="237">
        <v>7692</v>
      </c>
      <c r="E19" s="237">
        <v>3481</v>
      </c>
      <c r="F19" s="238">
        <v>-54.745189807592297</v>
      </c>
    </row>
    <row r="20" spans="1:7" ht="15.6" customHeight="1">
      <c r="A20" s="236" t="s">
        <v>142</v>
      </c>
      <c r="B20" s="237">
        <v>75378</v>
      </c>
      <c r="C20" s="237">
        <v>41424</v>
      </c>
      <c r="D20" s="237">
        <v>75378</v>
      </c>
      <c r="E20" s="237">
        <v>41424</v>
      </c>
      <c r="F20" s="238">
        <v>-45.044973334394648</v>
      </c>
    </row>
    <row r="21" spans="1:7" ht="15.6" customHeight="1">
      <c r="A21" s="236" t="s">
        <v>149</v>
      </c>
      <c r="B21" s="237">
        <v>948</v>
      </c>
      <c r="C21" s="237">
        <v>1506</v>
      </c>
      <c r="D21" s="237">
        <v>948</v>
      </c>
      <c r="E21" s="237">
        <v>1506</v>
      </c>
      <c r="F21" s="238">
        <v>58.860759493670884</v>
      </c>
    </row>
    <row r="22" spans="1:7" ht="15.6" customHeight="1">
      <c r="A22" s="236" t="s">
        <v>146</v>
      </c>
      <c r="B22" s="237">
        <v>31104</v>
      </c>
      <c r="C22" s="237">
        <v>32115</v>
      </c>
      <c r="D22" s="237">
        <v>31104</v>
      </c>
      <c r="E22" s="237">
        <v>32115</v>
      </c>
      <c r="F22" s="238">
        <v>3.2503858024691401</v>
      </c>
    </row>
    <row r="23" spans="1:7" ht="15.6" customHeight="1">
      <c r="A23" s="236" t="s">
        <v>165</v>
      </c>
      <c r="B23" s="237">
        <v>17806</v>
      </c>
      <c r="C23" s="237">
        <v>9213</v>
      </c>
      <c r="D23" s="237">
        <v>17806</v>
      </c>
      <c r="E23" s="237">
        <v>9213</v>
      </c>
      <c r="F23" s="238">
        <v>-48.259013815567783</v>
      </c>
    </row>
    <row r="24" spans="1:7" ht="15.6" customHeight="1">
      <c r="A24" s="236" t="s">
        <v>141</v>
      </c>
      <c r="B24" s="237">
        <v>23685</v>
      </c>
      <c r="C24" s="237">
        <v>31742</v>
      </c>
      <c r="D24" s="237">
        <v>23685</v>
      </c>
      <c r="E24" s="237">
        <v>31742</v>
      </c>
      <c r="F24" s="238">
        <v>34.017310534093298</v>
      </c>
    </row>
    <row r="25" spans="1:7" ht="15.6" customHeight="1">
      <c r="A25" s="236" t="s">
        <v>140</v>
      </c>
      <c r="B25" s="237">
        <v>1</v>
      </c>
      <c r="C25" s="237">
        <v>0</v>
      </c>
      <c r="D25" s="237">
        <v>1</v>
      </c>
      <c r="E25" s="237">
        <v>0</v>
      </c>
      <c r="F25" s="238">
        <v>-100</v>
      </c>
    </row>
    <row r="26" spans="1:7" ht="15.6" customHeight="1">
      <c r="A26" s="236" t="s">
        <v>152</v>
      </c>
      <c r="B26" s="237">
        <v>25551</v>
      </c>
      <c r="C26" s="237">
        <v>32395</v>
      </c>
      <c r="D26" s="237">
        <v>25551</v>
      </c>
      <c r="E26" s="237">
        <v>32395</v>
      </c>
      <c r="F26" s="238">
        <v>26.78564439747954</v>
      </c>
    </row>
    <row r="27" spans="1:7" ht="15.6" customHeight="1">
      <c r="A27" s="236" t="s">
        <v>173</v>
      </c>
      <c r="B27" s="237">
        <v>117511</v>
      </c>
      <c r="C27" s="237">
        <v>64141</v>
      </c>
      <c r="D27" s="237">
        <v>117511</v>
      </c>
      <c r="E27" s="237">
        <v>64141</v>
      </c>
      <c r="F27" s="238">
        <v>-45.417024789168671</v>
      </c>
    </row>
    <row r="28" spans="1:7" ht="15.6" customHeight="1">
      <c r="A28" s="236" t="s">
        <v>177</v>
      </c>
      <c r="B28" s="237">
        <v>26489</v>
      </c>
      <c r="C28" s="237">
        <v>45920</v>
      </c>
      <c r="D28" s="237">
        <v>26489</v>
      </c>
      <c r="E28" s="237">
        <v>45920</v>
      </c>
      <c r="F28" s="238">
        <v>73.354977537845912</v>
      </c>
    </row>
    <row r="29" spans="1:7" ht="15.6" customHeight="1">
      <c r="A29" s="236" t="s">
        <v>178</v>
      </c>
      <c r="B29" s="237">
        <v>59760</v>
      </c>
      <c r="C29" s="237">
        <v>45985</v>
      </c>
      <c r="D29" s="237">
        <v>59760</v>
      </c>
      <c r="E29" s="237">
        <v>45985</v>
      </c>
      <c r="F29" s="238">
        <v>-23.05053547523427</v>
      </c>
    </row>
    <row r="30" spans="1:7" ht="15.6" customHeight="1">
      <c r="A30" s="236" t="s">
        <v>179</v>
      </c>
      <c r="B30" s="237">
        <v>7819</v>
      </c>
      <c r="C30" s="237">
        <v>18237</v>
      </c>
      <c r="D30" s="237">
        <v>7819</v>
      </c>
      <c r="E30" s="237">
        <v>18237</v>
      </c>
      <c r="F30" s="238">
        <v>133.23954469881059</v>
      </c>
    </row>
    <row r="31" spans="1:7" ht="15.6" customHeight="1">
      <c r="A31" s="236" t="s">
        <v>180</v>
      </c>
      <c r="B31" s="237">
        <v>87614</v>
      </c>
      <c r="C31" s="237">
        <v>82465</v>
      </c>
      <c r="D31" s="237">
        <v>87614</v>
      </c>
      <c r="E31" s="237">
        <v>82465</v>
      </c>
      <c r="F31" s="238">
        <v>-5.8769146483438703</v>
      </c>
    </row>
    <row r="32" spans="1:7" ht="15.6" customHeight="1">
      <c r="A32" s="236" t="s">
        <v>181</v>
      </c>
      <c r="B32" s="237">
        <v>816718</v>
      </c>
      <c r="C32" s="237">
        <v>959747</v>
      </c>
      <c r="D32" s="237">
        <v>816718</v>
      </c>
      <c r="E32" s="237">
        <v>959747</v>
      </c>
      <c r="F32" s="238">
        <v>17.512654306627251</v>
      </c>
    </row>
    <row r="33" spans="1:6" ht="15.6" customHeight="1">
      <c r="A33" s="236" t="s">
        <v>182</v>
      </c>
      <c r="B33" s="237">
        <v>115262</v>
      </c>
      <c r="C33" s="237">
        <v>117257</v>
      </c>
      <c r="D33" s="237">
        <v>115262</v>
      </c>
      <c r="E33" s="237">
        <v>117257</v>
      </c>
      <c r="F33" s="238">
        <v>1.730839305235037</v>
      </c>
    </row>
    <row r="34" spans="1:6" ht="15.6" customHeight="1">
      <c r="A34" s="236" t="s">
        <v>183</v>
      </c>
      <c r="B34" s="237">
        <v>25100</v>
      </c>
      <c r="C34" s="237">
        <v>18944</v>
      </c>
      <c r="D34" s="237">
        <v>25100</v>
      </c>
      <c r="E34" s="237">
        <v>18944</v>
      </c>
      <c r="F34" s="238">
        <v>-24.525896414342629</v>
      </c>
    </row>
    <row r="35" spans="1:6" ht="15.6" customHeight="1">
      <c r="A35" s="240" t="s">
        <v>153</v>
      </c>
      <c r="B35" s="241">
        <f>SUM(B7:B34)</f>
        <v>2863294</v>
      </c>
      <c r="C35" s="241">
        <f>SUM(C7:C34)</f>
        <v>3078973</v>
      </c>
      <c r="D35" s="241">
        <f>SUM(D7:D34)</f>
        <v>2863294</v>
      </c>
      <c r="E35" s="241">
        <f>SUM(E7:E34)</f>
        <v>3078973</v>
      </c>
      <c r="F35" s="242">
        <f>E35*100/D35-100</f>
        <v>7.5325481770296676</v>
      </c>
    </row>
    <row r="36" spans="1:6" ht="15.6" customHeight="1">
      <c r="A36" s="46" t="s">
        <v>186</v>
      </c>
    </row>
  </sheetData>
  <mergeCells count="3">
    <mergeCell ref="A5:A6"/>
    <mergeCell ref="B5:C5"/>
    <mergeCell ref="D5:F5"/>
  </mergeCells>
  <conditionalFormatting sqref="A7:F34">
    <cfRule type="expression" dxfId="10" priority="2">
      <formula>MOD(ROW(),2)=0</formula>
    </cfRule>
  </conditionalFormatting>
  <conditionalFormatting sqref="F7:F35">
    <cfRule type="expression" dxfId="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8087F4-13FD-4AD2-9C0A-3A4D7684E26D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190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179856</v>
      </c>
      <c r="C7" s="237">
        <v>117795</v>
      </c>
      <c r="D7" s="237">
        <v>179856</v>
      </c>
      <c r="E7" s="237">
        <v>117795</v>
      </c>
      <c r="F7" s="238">
        <v>-34.505938083800373</v>
      </c>
      <c r="G7" s="6"/>
    </row>
    <row r="8" spans="1:14" s="33" customFormat="1" ht="15.6" customHeight="1">
      <c r="A8" s="236" t="s">
        <v>11</v>
      </c>
      <c r="B8" s="237">
        <v>52231</v>
      </c>
      <c r="C8" s="237">
        <v>7513</v>
      </c>
      <c r="D8" s="237">
        <v>52231</v>
      </c>
      <c r="E8" s="237">
        <v>7513</v>
      </c>
      <c r="F8" s="238">
        <v>-85.615822021404909</v>
      </c>
      <c r="G8" s="239"/>
    </row>
    <row r="9" spans="1:14" ht="15.6" customHeight="1">
      <c r="A9" s="236" t="s">
        <v>8</v>
      </c>
      <c r="B9" s="237">
        <v>223689</v>
      </c>
      <c r="C9" s="237">
        <v>161520</v>
      </c>
      <c r="D9" s="237">
        <v>223689</v>
      </c>
      <c r="E9" s="237">
        <v>161520</v>
      </c>
      <c r="F9" s="238">
        <v>-27.792604911283082</v>
      </c>
      <c r="G9" s="6"/>
    </row>
    <row r="10" spans="1:14" ht="15.6" customHeight="1">
      <c r="A10" s="236" t="s">
        <v>10</v>
      </c>
      <c r="B10" s="237">
        <v>134687</v>
      </c>
      <c r="C10" s="237">
        <v>204118</v>
      </c>
      <c r="D10" s="237">
        <v>134687</v>
      </c>
      <c r="E10" s="237">
        <v>204118</v>
      </c>
      <c r="F10" s="238">
        <v>51.54988974437029</v>
      </c>
    </row>
    <row r="11" spans="1:14" ht="15.6" customHeight="1">
      <c r="A11" s="236" t="s">
        <v>9</v>
      </c>
      <c r="B11" s="237">
        <v>703593</v>
      </c>
      <c r="C11" s="237">
        <v>663328</v>
      </c>
      <c r="D11" s="237">
        <v>703593</v>
      </c>
      <c r="E11" s="237">
        <v>663328</v>
      </c>
      <c r="F11" s="238">
        <v>-5.7227687029291019</v>
      </c>
    </row>
    <row r="12" spans="1:14" ht="15.6" customHeight="1">
      <c r="A12" s="236" t="s">
        <v>6</v>
      </c>
      <c r="B12" s="237">
        <v>79663</v>
      </c>
      <c r="C12" s="237">
        <v>107501</v>
      </c>
      <c r="D12" s="237">
        <v>79663</v>
      </c>
      <c r="E12" s="237">
        <v>107501</v>
      </c>
      <c r="F12" s="238">
        <v>34.944704567992659</v>
      </c>
    </row>
    <row r="13" spans="1:14" ht="15.6" customHeight="1">
      <c r="A13" s="236" t="s">
        <v>175</v>
      </c>
      <c r="B13" s="237">
        <v>319</v>
      </c>
      <c r="C13" s="237">
        <v>653</v>
      </c>
      <c r="D13" s="237">
        <v>319</v>
      </c>
      <c r="E13" s="237">
        <v>653</v>
      </c>
      <c r="F13" s="238">
        <v>104.70219435736681</v>
      </c>
    </row>
    <row r="14" spans="1:14" ht="15.6" customHeight="1">
      <c r="A14" s="236" t="s">
        <v>148</v>
      </c>
      <c r="B14" s="237">
        <v>804060</v>
      </c>
      <c r="C14" s="237">
        <v>837980</v>
      </c>
      <c r="D14" s="237">
        <v>804060</v>
      </c>
      <c r="E14" s="237">
        <v>837980</v>
      </c>
      <c r="F14" s="238">
        <v>4.218590652438877</v>
      </c>
    </row>
    <row r="15" spans="1:14" ht="15.6" customHeight="1">
      <c r="A15" s="236" t="s">
        <v>145</v>
      </c>
      <c r="B15" s="237">
        <v>676424</v>
      </c>
      <c r="C15" s="237">
        <v>611540</v>
      </c>
      <c r="D15" s="237">
        <v>676424</v>
      </c>
      <c r="E15" s="237">
        <v>611540</v>
      </c>
      <c r="F15" s="238">
        <v>-9.5922084373115126</v>
      </c>
    </row>
    <row r="16" spans="1:14" ht="15.6" customHeight="1">
      <c r="A16" s="236" t="s">
        <v>144</v>
      </c>
      <c r="B16" s="237">
        <v>547481</v>
      </c>
      <c r="C16" s="237">
        <v>616474</v>
      </c>
      <c r="D16" s="237">
        <v>547481</v>
      </c>
      <c r="E16" s="237">
        <v>616474</v>
      </c>
      <c r="F16" s="238">
        <v>12.601898513373071</v>
      </c>
      <c r="G16" s="1"/>
    </row>
    <row r="17" spans="1:7" ht="15.6" customHeight="1">
      <c r="A17" s="236" t="s">
        <v>150</v>
      </c>
      <c r="B17" s="237">
        <v>270225</v>
      </c>
      <c r="C17" s="237">
        <v>231288</v>
      </c>
      <c r="D17" s="237">
        <v>270225</v>
      </c>
      <c r="E17" s="237">
        <v>231288</v>
      </c>
      <c r="F17" s="238">
        <v>-14.4091035248404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104838</v>
      </c>
      <c r="C19" s="237">
        <v>121676</v>
      </c>
      <c r="D19" s="237">
        <v>104838</v>
      </c>
      <c r="E19" s="237">
        <v>121676</v>
      </c>
      <c r="F19" s="238">
        <v>16.060970258875599</v>
      </c>
    </row>
    <row r="20" spans="1:7" ht="15.6" customHeight="1">
      <c r="A20" s="236" t="s">
        <v>142</v>
      </c>
      <c r="B20" s="237">
        <v>265239</v>
      </c>
      <c r="C20" s="237">
        <v>293707</v>
      </c>
      <c r="D20" s="237">
        <v>265239</v>
      </c>
      <c r="E20" s="237">
        <v>293707</v>
      </c>
      <c r="F20" s="238">
        <v>10.73296159312922</v>
      </c>
    </row>
    <row r="21" spans="1:7" ht="15.6" customHeight="1">
      <c r="A21" s="236" t="s">
        <v>149</v>
      </c>
      <c r="B21" s="237">
        <v>614048</v>
      </c>
      <c r="C21" s="237">
        <v>518213</v>
      </c>
      <c r="D21" s="237">
        <v>614048</v>
      </c>
      <c r="E21" s="237">
        <v>518213</v>
      </c>
      <c r="F21" s="238">
        <v>-15.607086090989631</v>
      </c>
    </row>
    <row r="22" spans="1:7" ht="15.6" customHeight="1">
      <c r="A22" s="236" t="s">
        <v>146</v>
      </c>
      <c r="B22" s="237">
        <v>37463</v>
      </c>
      <c r="C22" s="237">
        <v>37516</v>
      </c>
      <c r="D22" s="237">
        <v>37463</v>
      </c>
      <c r="E22" s="237">
        <v>37516</v>
      </c>
      <c r="F22" s="238">
        <v>0.1414729199476881</v>
      </c>
    </row>
    <row r="23" spans="1:7" ht="15.6" customHeight="1">
      <c r="A23" s="236" t="s">
        <v>165</v>
      </c>
      <c r="B23" s="237">
        <v>40318</v>
      </c>
      <c r="C23" s="237">
        <v>24869</v>
      </c>
      <c r="D23" s="237">
        <v>40318</v>
      </c>
      <c r="E23" s="237">
        <v>24869</v>
      </c>
      <c r="F23" s="238">
        <v>-38.317872910362617</v>
      </c>
    </row>
    <row r="24" spans="1:7" ht="15.6" customHeight="1">
      <c r="A24" s="236" t="s">
        <v>141</v>
      </c>
      <c r="B24" s="237">
        <v>53704</v>
      </c>
      <c r="C24" s="237">
        <v>47129</v>
      </c>
      <c r="D24" s="237">
        <v>53704</v>
      </c>
      <c r="E24" s="237">
        <v>47129</v>
      </c>
      <c r="F24" s="238">
        <v>-12.243035900491581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41537</v>
      </c>
      <c r="C26" s="237">
        <v>21864</v>
      </c>
      <c r="D26" s="237">
        <v>41537</v>
      </c>
      <c r="E26" s="237">
        <v>21864</v>
      </c>
      <c r="F26" s="238">
        <v>-47.362592387509928</v>
      </c>
    </row>
    <row r="27" spans="1:7" ht="15.6" customHeight="1">
      <c r="A27" s="236" t="s">
        <v>173</v>
      </c>
      <c r="B27" s="237">
        <v>54533</v>
      </c>
      <c r="C27" s="237">
        <v>47410</v>
      </c>
      <c r="D27" s="237">
        <v>54533</v>
      </c>
      <c r="E27" s="237">
        <v>47410</v>
      </c>
      <c r="F27" s="238">
        <v>-13.061815781270059</v>
      </c>
    </row>
    <row r="28" spans="1:7" ht="15.6" customHeight="1">
      <c r="A28" s="236" t="s">
        <v>177</v>
      </c>
      <c r="B28" s="237">
        <v>18980</v>
      </c>
      <c r="C28" s="237">
        <v>30383</v>
      </c>
      <c r="D28" s="237">
        <v>18980</v>
      </c>
      <c r="E28" s="237">
        <v>30383</v>
      </c>
      <c r="F28" s="238">
        <v>60.0790305584826</v>
      </c>
    </row>
    <row r="29" spans="1:7" ht="15.6" customHeight="1">
      <c r="A29" s="236" t="s">
        <v>178</v>
      </c>
      <c r="B29" s="237">
        <v>194011</v>
      </c>
      <c r="C29" s="237">
        <v>132849</v>
      </c>
      <c r="D29" s="237">
        <v>194011</v>
      </c>
      <c r="E29" s="237">
        <v>132849</v>
      </c>
      <c r="F29" s="238">
        <v>-31.52501662276882</v>
      </c>
    </row>
    <row r="30" spans="1:7" ht="15.6" customHeight="1">
      <c r="A30" s="236" t="s">
        <v>179</v>
      </c>
      <c r="B30" s="237">
        <v>55021</v>
      </c>
      <c r="C30" s="237">
        <v>52582</v>
      </c>
      <c r="D30" s="237">
        <v>55021</v>
      </c>
      <c r="E30" s="237">
        <v>52582</v>
      </c>
      <c r="F30" s="238">
        <v>-4.4328529107068277</v>
      </c>
    </row>
    <row r="31" spans="1:7" ht="15.6" customHeight="1">
      <c r="A31" s="236" t="s">
        <v>180</v>
      </c>
      <c r="B31" s="237">
        <v>207588</v>
      </c>
      <c r="C31" s="237">
        <v>289997</v>
      </c>
      <c r="D31" s="237">
        <v>207588</v>
      </c>
      <c r="E31" s="237">
        <v>289997</v>
      </c>
      <c r="F31" s="238">
        <v>39.698344798350583</v>
      </c>
    </row>
    <row r="32" spans="1:7" ht="15.6" customHeight="1">
      <c r="A32" s="236" t="s">
        <v>181</v>
      </c>
      <c r="B32" s="237">
        <v>1013861</v>
      </c>
      <c r="C32" s="237">
        <v>1119741</v>
      </c>
      <c r="D32" s="237">
        <v>1013861</v>
      </c>
      <c r="E32" s="237">
        <v>1119741</v>
      </c>
      <c r="F32" s="238">
        <v>10.443246164908199</v>
      </c>
    </row>
    <row r="33" spans="1:6" ht="15.6" customHeight="1">
      <c r="A33" s="236" t="s">
        <v>182</v>
      </c>
      <c r="B33" s="237">
        <v>138075</v>
      </c>
      <c r="C33" s="237">
        <v>106363</v>
      </c>
      <c r="D33" s="237">
        <v>138075</v>
      </c>
      <c r="E33" s="237">
        <v>106363</v>
      </c>
      <c r="F33" s="238">
        <v>-22.967227955821119</v>
      </c>
    </row>
    <row r="34" spans="1:6" ht="15.6" customHeight="1">
      <c r="A34" s="236" t="s">
        <v>183</v>
      </c>
      <c r="B34" s="237">
        <v>21574</v>
      </c>
      <c r="C34" s="237">
        <v>29763</v>
      </c>
      <c r="D34" s="237">
        <v>21574</v>
      </c>
      <c r="E34" s="237">
        <v>29763</v>
      </c>
      <c r="F34" s="238">
        <v>37.957726893482892</v>
      </c>
    </row>
    <row r="35" spans="1:6" ht="15.6" customHeight="1">
      <c r="A35" s="240" t="s">
        <v>153</v>
      </c>
      <c r="B35" s="241">
        <f>SUM(B7:B34)</f>
        <v>6533018</v>
      </c>
      <c r="C35" s="241">
        <f>SUM(C7:C34)</f>
        <v>6433772</v>
      </c>
      <c r="D35" s="241">
        <f>SUM(D7:D34)</f>
        <v>6533018</v>
      </c>
      <c r="E35" s="241">
        <f>SUM(E7:E34)</f>
        <v>6433772</v>
      </c>
      <c r="F35" s="242">
        <f>E35*100/D35-100</f>
        <v>-1.5191447505578566</v>
      </c>
    </row>
    <row r="36" spans="1:6" ht="15.6" customHeight="1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8" priority="2">
      <formula>MOD(ROW(),2)=0</formula>
    </cfRule>
  </conditionalFormatting>
  <conditionalFormatting sqref="F7:F35">
    <cfRule type="expression" dxfId="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BDCB9C-7BCC-4C15-93C9-780AC716CE0D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192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151572</v>
      </c>
      <c r="C7" s="237">
        <v>64335</v>
      </c>
      <c r="D7" s="237">
        <v>151572</v>
      </c>
      <c r="E7" s="237">
        <v>64335</v>
      </c>
      <c r="F7" s="238">
        <v>-57.554825429498862</v>
      </c>
      <c r="G7" s="6"/>
    </row>
    <row r="8" spans="1:14" s="33" customFormat="1" ht="15.6" customHeight="1">
      <c r="A8" s="236" t="s">
        <v>11</v>
      </c>
      <c r="B8" s="237">
        <v>1</v>
      </c>
      <c r="C8" s="237">
        <v>0</v>
      </c>
      <c r="D8" s="237">
        <v>1</v>
      </c>
      <c r="E8" s="237">
        <v>0</v>
      </c>
      <c r="F8" s="238">
        <v>-100</v>
      </c>
      <c r="G8" s="245"/>
    </row>
    <row r="9" spans="1:14" ht="15.6" customHeight="1">
      <c r="A9" s="236" t="s">
        <v>8</v>
      </c>
      <c r="B9" s="237">
        <v>12111</v>
      </c>
      <c r="C9" s="237">
        <v>0</v>
      </c>
      <c r="D9" s="237">
        <v>12111</v>
      </c>
      <c r="E9" s="237">
        <v>0</v>
      </c>
      <c r="F9" s="238">
        <v>-100</v>
      </c>
      <c r="G9" s="246"/>
    </row>
    <row r="10" spans="1:14" ht="15.6" customHeight="1">
      <c r="A10" s="236" t="s">
        <v>10</v>
      </c>
      <c r="B10" s="237">
        <v>21003</v>
      </c>
      <c r="C10" s="237">
        <v>5112</v>
      </c>
      <c r="D10" s="237">
        <v>21003</v>
      </c>
      <c r="E10" s="237">
        <v>5112</v>
      </c>
      <c r="F10" s="238">
        <v>-75.660619911441216</v>
      </c>
    </row>
    <row r="11" spans="1:14" ht="15.6" customHeight="1">
      <c r="A11" s="236" t="s">
        <v>9</v>
      </c>
      <c r="B11" s="237">
        <v>323377</v>
      </c>
      <c r="C11" s="237">
        <v>237322</v>
      </c>
      <c r="D11" s="237">
        <v>323377</v>
      </c>
      <c r="E11" s="237">
        <v>237322</v>
      </c>
      <c r="F11" s="238">
        <v>-26.611354549024821</v>
      </c>
    </row>
    <row r="12" spans="1:14" ht="15.6" customHeight="1">
      <c r="A12" s="236" t="s">
        <v>6</v>
      </c>
      <c r="B12" s="237">
        <v>0</v>
      </c>
      <c r="C12" s="237">
        <v>0</v>
      </c>
      <c r="D12" s="237">
        <v>0</v>
      </c>
      <c r="E12" s="237">
        <v>0</v>
      </c>
      <c r="F12" s="238"/>
    </row>
    <row r="13" spans="1:14" ht="15.6" customHeight="1">
      <c r="A13" s="236" t="s">
        <v>175</v>
      </c>
      <c r="B13" s="237">
        <v>0</v>
      </c>
      <c r="C13" s="237">
        <v>0</v>
      </c>
      <c r="D13" s="237">
        <v>0</v>
      </c>
      <c r="E13" s="237">
        <v>0</v>
      </c>
      <c r="F13" s="238"/>
    </row>
    <row r="14" spans="1:14" ht="15.6" customHeight="1">
      <c r="A14" s="236" t="s">
        <v>148</v>
      </c>
      <c r="B14" s="237">
        <v>36561</v>
      </c>
      <c r="C14" s="237">
        <v>15103</v>
      </c>
      <c r="D14" s="237">
        <v>36561</v>
      </c>
      <c r="E14" s="237">
        <v>15103</v>
      </c>
      <c r="F14" s="238">
        <v>-58.690954842591843</v>
      </c>
    </row>
    <row r="15" spans="1:14" ht="15.6" customHeight="1">
      <c r="A15" s="236" t="s">
        <v>145</v>
      </c>
      <c r="B15" s="237">
        <v>339359</v>
      </c>
      <c r="C15" s="237">
        <v>208274</v>
      </c>
      <c r="D15" s="237">
        <v>339359</v>
      </c>
      <c r="E15" s="237">
        <v>208274</v>
      </c>
      <c r="F15" s="238">
        <v>-38.62723546450809</v>
      </c>
    </row>
    <row r="16" spans="1:14" ht="15.6" customHeight="1">
      <c r="A16" s="236" t="s">
        <v>144</v>
      </c>
      <c r="B16" s="237">
        <v>303949</v>
      </c>
      <c r="C16" s="237">
        <v>418963</v>
      </c>
      <c r="D16" s="237">
        <v>303949</v>
      </c>
      <c r="E16" s="237">
        <v>418963</v>
      </c>
      <c r="F16" s="238">
        <v>37.839900772827008</v>
      </c>
      <c r="G16" s="1"/>
    </row>
    <row r="17" spans="1:10" ht="15.6" customHeight="1">
      <c r="A17" s="236" t="s">
        <v>150</v>
      </c>
      <c r="B17" s="237">
        <v>126210</v>
      </c>
      <c r="C17" s="237">
        <v>80595</v>
      </c>
      <c r="D17" s="237">
        <v>126210</v>
      </c>
      <c r="E17" s="237">
        <v>80595</v>
      </c>
      <c r="F17" s="238">
        <v>-36.142144045638219</v>
      </c>
      <c r="G17" s="2"/>
    </row>
    <row r="18" spans="1:10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10" ht="15.6" customHeight="1">
      <c r="A19" s="236" t="s">
        <v>143</v>
      </c>
      <c r="B19" s="237">
        <v>4868</v>
      </c>
      <c r="C19" s="237">
        <v>15707</v>
      </c>
      <c r="D19" s="237">
        <v>4868</v>
      </c>
      <c r="E19" s="237">
        <v>15707</v>
      </c>
      <c r="F19" s="238">
        <v>222.65817584223501</v>
      </c>
    </row>
    <row r="20" spans="1:10" ht="15.6" customHeight="1">
      <c r="A20" s="236" t="s">
        <v>142</v>
      </c>
      <c r="B20" s="237">
        <v>3929</v>
      </c>
      <c r="C20" s="237">
        <v>6759</v>
      </c>
      <c r="D20" s="237">
        <v>3929</v>
      </c>
      <c r="E20" s="237">
        <v>6759</v>
      </c>
      <c r="F20" s="238">
        <v>72.028505981165694</v>
      </c>
      <c r="J20" s="247"/>
    </row>
    <row r="21" spans="1:10" ht="15.6" customHeight="1">
      <c r="A21" s="236" t="s">
        <v>149</v>
      </c>
      <c r="B21" s="237">
        <v>458279</v>
      </c>
      <c r="C21" s="237">
        <v>337775</v>
      </c>
      <c r="D21" s="237">
        <v>458279</v>
      </c>
      <c r="E21" s="237">
        <v>337775</v>
      </c>
      <c r="F21" s="238">
        <v>-26.294898958931132</v>
      </c>
    </row>
    <row r="22" spans="1:10" ht="15.6" customHeight="1">
      <c r="A22" s="236" t="s">
        <v>146</v>
      </c>
      <c r="B22" s="237">
        <v>21084</v>
      </c>
      <c r="C22" s="237">
        <v>17738</v>
      </c>
      <c r="D22" s="237">
        <v>21084</v>
      </c>
      <c r="E22" s="237">
        <v>17738</v>
      </c>
      <c r="F22" s="238">
        <v>-15.869853917662679</v>
      </c>
    </row>
    <row r="23" spans="1:10" ht="15.6" customHeight="1">
      <c r="A23" s="236" t="s">
        <v>165</v>
      </c>
      <c r="B23" s="237">
        <v>4216</v>
      </c>
      <c r="C23" s="237">
        <v>2709</v>
      </c>
      <c r="D23" s="237">
        <v>4216</v>
      </c>
      <c r="E23" s="237">
        <v>2709</v>
      </c>
      <c r="F23" s="238">
        <v>-35.744781783681219</v>
      </c>
    </row>
    <row r="24" spans="1:10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10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10" ht="15.6" customHeight="1">
      <c r="A26" s="236" t="s">
        <v>152</v>
      </c>
      <c r="B26" s="237">
        <v>0</v>
      </c>
      <c r="C26" s="237">
        <v>0</v>
      </c>
      <c r="D26" s="237">
        <v>0</v>
      </c>
      <c r="E26" s="237">
        <v>0</v>
      </c>
      <c r="F26" s="238"/>
    </row>
    <row r="27" spans="1:10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10" ht="15.6" customHeight="1">
      <c r="A28" s="236" t="s">
        <v>177</v>
      </c>
      <c r="B28" s="237">
        <v>4517</v>
      </c>
      <c r="C28" s="237">
        <v>16697</v>
      </c>
      <c r="D28" s="237">
        <v>4517</v>
      </c>
      <c r="E28" s="237">
        <v>16697</v>
      </c>
      <c r="F28" s="238">
        <v>269.64799645782603</v>
      </c>
    </row>
    <row r="29" spans="1:10" ht="15.6" customHeight="1">
      <c r="A29" s="236" t="s">
        <v>178</v>
      </c>
      <c r="B29" s="237">
        <v>0</v>
      </c>
      <c r="C29" s="237">
        <v>0</v>
      </c>
      <c r="D29" s="237">
        <v>0</v>
      </c>
      <c r="E29" s="237">
        <v>0</v>
      </c>
      <c r="F29" s="238"/>
    </row>
    <row r="30" spans="1:10" ht="15.6" customHeight="1">
      <c r="A30" s="236" t="s">
        <v>179</v>
      </c>
      <c r="B30" s="237">
        <v>0</v>
      </c>
      <c r="C30" s="237">
        <v>0</v>
      </c>
      <c r="D30" s="237">
        <v>0</v>
      </c>
      <c r="E30" s="237">
        <v>0</v>
      </c>
      <c r="F30" s="238"/>
    </row>
    <row r="31" spans="1:10" ht="15.6" customHeight="1">
      <c r="A31" s="236" t="s">
        <v>180</v>
      </c>
      <c r="B31" s="237">
        <v>164223</v>
      </c>
      <c r="C31" s="237">
        <v>230801</v>
      </c>
      <c r="D31" s="237">
        <v>164223</v>
      </c>
      <c r="E31" s="237">
        <v>230801</v>
      </c>
      <c r="F31" s="238">
        <v>40.541215298709687</v>
      </c>
    </row>
    <row r="32" spans="1:10" ht="15.6" customHeight="1">
      <c r="A32" s="236" t="s">
        <v>181</v>
      </c>
      <c r="B32" s="237">
        <v>22806</v>
      </c>
      <c r="C32" s="237">
        <v>12676</v>
      </c>
      <c r="D32" s="237">
        <v>22806</v>
      </c>
      <c r="E32" s="237">
        <v>12676</v>
      </c>
      <c r="F32" s="238">
        <v>-44.418135578356583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</row>
    <row r="34" spans="1:6" ht="15.6" customHeight="1">
      <c r="A34" s="236" t="s">
        <v>183</v>
      </c>
      <c r="B34" s="237">
        <v>0</v>
      </c>
      <c r="C34" s="237">
        <v>0</v>
      </c>
      <c r="D34" s="237">
        <v>0</v>
      </c>
      <c r="E34" s="237">
        <v>0</v>
      </c>
    </row>
    <row r="35" spans="1:6" ht="15.6" customHeight="1">
      <c r="A35" s="240" t="s">
        <v>153</v>
      </c>
      <c r="B35" s="241">
        <f>SUM(B7:B34)</f>
        <v>1998065</v>
      </c>
      <c r="C35" s="241">
        <f>SUM(C7:C34)</f>
        <v>1670566</v>
      </c>
      <c r="D35" s="241">
        <f>SUM(D7:D34)</f>
        <v>1998065</v>
      </c>
      <c r="E35" s="241">
        <f>SUM(E7:E34)</f>
        <v>1670566</v>
      </c>
      <c r="F35" s="242">
        <f>E35*100/D35-100</f>
        <v>-16.390808106843366</v>
      </c>
    </row>
    <row r="36" spans="1:6" ht="15.6" customHeight="1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6" priority="1">
      <formula>MOD(ROW(),2)=0</formula>
    </cfRule>
  </conditionalFormatting>
  <conditionalFormatting sqref="F7:F35">
    <cfRule type="expression" dxfId="5" priority="2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598B16-FEEE-4875-A2E0-F1162C9DE75E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193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23192</v>
      </c>
      <c r="C7" s="237">
        <v>50450</v>
      </c>
      <c r="D7" s="237">
        <v>23192</v>
      </c>
      <c r="E7" s="237">
        <v>50450</v>
      </c>
      <c r="F7" s="238">
        <v>117.53190755432909</v>
      </c>
      <c r="G7" s="6"/>
    </row>
    <row r="8" spans="1:14" s="33" customFormat="1" ht="15.6" customHeight="1">
      <c r="A8" s="236" t="s">
        <v>11</v>
      </c>
      <c r="B8" s="237">
        <v>49698</v>
      </c>
      <c r="C8" s="237">
        <v>0</v>
      </c>
      <c r="D8" s="237">
        <v>49698</v>
      </c>
      <c r="E8" s="237">
        <v>0</v>
      </c>
      <c r="F8" s="238">
        <v>-100</v>
      </c>
      <c r="G8" s="239"/>
    </row>
    <row r="9" spans="1:14" ht="15.6" customHeight="1">
      <c r="A9" s="236" t="s">
        <v>8</v>
      </c>
      <c r="B9" s="237">
        <v>185957</v>
      </c>
      <c r="C9" s="237">
        <v>124339</v>
      </c>
      <c r="D9" s="237">
        <v>185957</v>
      </c>
      <c r="E9" s="237">
        <v>124339</v>
      </c>
      <c r="F9" s="238">
        <v>-33.135617373909028</v>
      </c>
      <c r="G9" s="6"/>
    </row>
    <row r="10" spans="1:14" ht="15.6" customHeight="1">
      <c r="A10" s="236" t="s">
        <v>10</v>
      </c>
      <c r="B10" s="237">
        <v>50933</v>
      </c>
      <c r="C10" s="237">
        <v>106517</v>
      </c>
      <c r="D10" s="237">
        <v>50933</v>
      </c>
      <c r="E10" s="237">
        <v>106517</v>
      </c>
      <c r="F10" s="238">
        <v>109.1316042644258</v>
      </c>
    </row>
    <row r="11" spans="1:14" ht="15.6" customHeight="1">
      <c r="A11" s="236" t="s">
        <v>9</v>
      </c>
      <c r="B11" s="237">
        <v>0</v>
      </c>
      <c r="C11" s="237">
        <v>0</v>
      </c>
      <c r="D11" s="237">
        <v>0</v>
      </c>
      <c r="E11" s="237">
        <v>0</v>
      </c>
      <c r="F11" s="238"/>
    </row>
    <row r="12" spans="1:14" ht="15.6" customHeight="1">
      <c r="A12" s="236" t="s">
        <v>6</v>
      </c>
      <c r="B12" s="237">
        <v>63387</v>
      </c>
      <c r="C12" s="237">
        <v>89506</v>
      </c>
      <c r="D12" s="237">
        <v>63387</v>
      </c>
      <c r="E12" s="237">
        <v>89506</v>
      </c>
      <c r="F12" s="238">
        <v>41.205609983119558</v>
      </c>
    </row>
    <row r="13" spans="1:14" ht="15.6" customHeight="1">
      <c r="A13" s="236" t="s">
        <v>175</v>
      </c>
      <c r="B13" s="237">
        <v>0</v>
      </c>
      <c r="C13" s="237">
        <v>0</v>
      </c>
      <c r="D13" s="237">
        <v>0</v>
      </c>
      <c r="E13" s="237">
        <v>0</v>
      </c>
      <c r="F13" s="238"/>
    </row>
    <row r="14" spans="1:14" ht="15.6" customHeight="1">
      <c r="A14" s="236" t="s">
        <v>148</v>
      </c>
      <c r="B14" s="237">
        <v>76341</v>
      </c>
      <c r="C14" s="237">
        <v>89654</v>
      </c>
      <c r="D14" s="237">
        <v>76341</v>
      </c>
      <c r="E14" s="237">
        <v>89654</v>
      </c>
      <c r="F14" s="238">
        <v>17.438859852503899</v>
      </c>
    </row>
    <row r="15" spans="1:14" ht="15.6" customHeight="1">
      <c r="A15" s="236" t="s">
        <v>145</v>
      </c>
      <c r="B15" s="237">
        <v>112836</v>
      </c>
      <c r="C15" s="237">
        <v>187627</v>
      </c>
      <c r="D15" s="237">
        <v>112836</v>
      </c>
      <c r="E15" s="237">
        <v>187627</v>
      </c>
      <c r="F15" s="238">
        <v>66.282923889538807</v>
      </c>
    </row>
    <row r="16" spans="1:14" ht="15.6" customHeight="1">
      <c r="A16" s="236" t="s">
        <v>144</v>
      </c>
      <c r="B16" s="237">
        <v>222789</v>
      </c>
      <c r="C16" s="237">
        <v>166566</v>
      </c>
      <c r="D16" s="237">
        <v>222789</v>
      </c>
      <c r="E16" s="237">
        <v>166566</v>
      </c>
      <c r="F16" s="238">
        <v>-25.23598561867956</v>
      </c>
      <c r="G16" s="1"/>
    </row>
    <row r="17" spans="1:7" ht="15.6" customHeight="1">
      <c r="A17" s="236" t="s">
        <v>150</v>
      </c>
      <c r="B17" s="237">
        <v>103415</v>
      </c>
      <c r="C17" s="237">
        <v>86597</v>
      </c>
      <c r="D17" s="237">
        <v>103415</v>
      </c>
      <c r="E17" s="237">
        <v>86597</v>
      </c>
      <c r="F17" s="238">
        <v>-16.262631146352081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54389</v>
      </c>
      <c r="C19" s="237">
        <v>61304</v>
      </c>
      <c r="D19" s="237">
        <v>54389</v>
      </c>
      <c r="E19" s="237">
        <v>61304</v>
      </c>
      <c r="F19" s="238">
        <v>12.71396789792054</v>
      </c>
    </row>
    <row r="20" spans="1:7" ht="15.6" customHeight="1">
      <c r="A20" s="236" t="s">
        <v>142</v>
      </c>
      <c r="B20" s="237">
        <v>209666</v>
      </c>
      <c r="C20" s="237">
        <v>230904</v>
      </c>
      <c r="D20" s="237">
        <v>209666</v>
      </c>
      <c r="E20" s="237">
        <v>230904</v>
      </c>
      <c r="F20" s="238">
        <v>10.12944397279483</v>
      </c>
    </row>
    <row r="21" spans="1:7" ht="15.6" customHeight="1">
      <c r="A21" s="236" t="s">
        <v>149</v>
      </c>
      <c r="B21" s="237">
        <v>133411</v>
      </c>
      <c r="C21" s="237">
        <v>154211</v>
      </c>
      <c r="D21" s="237">
        <v>133411</v>
      </c>
      <c r="E21" s="237">
        <v>154211</v>
      </c>
      <c r="F21" s="238">
        <v>15.59091829009601</v>
      </c>
    </row>
    <row r="22" spans="1:7" ht="15.6" customHeight="1">
      <c r="A22" s="236" t="s">
        <v>146</v>
      </c>
      <c r="B22" s="237">
        <v>8</v>
      </c>
      <c r="C22" s="237">
        <v>0</v>
      </c>
      <c r="D22" s="237">
        <v>8</v>
      </c>
      <c r="E22" s="237">
        <v>0</v>
      </c>
      <c r="F22" s="238">
        <v>-100</v>
      </c>
    </row>
    <row r="23" spans="1:7" ht="15.6" customHeight="1">
      <c r="A23" s="236" t="s">
        <v>165</v>
      </c>
      <c r="B23" s="237">
        <v>21525</v>
      </c>
      <c r="C23" s="237">
        <v>11560</v>
      </c>
      <c r="D23" s="237">
        <v>21525</v>
      </c>
      <c r="E23" s="237">
        <v>11560</v>
      </c>
      <c r="F23" s="238">
        <v>-46.29500580720093</v>
      </c>
    </row>
    <row r="24" spans="1:7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37374</v>
      </c>
      <c r="C26" s="237">
        <v>16019</v>
      </c>
      <c r="D26" s="237">
        <v>37374</v>
      </c>
      <c r="E26" s="237">
        <v>16019</v>
      </c>
      <c r="F26" s="238">
        <v>-57.138652539198382</v>
      </c>
    </row>
    <row r="27" spans="1:7" ht="15.6" customHeight="1">
      <c r="A27" s="236" t="s">
        <v>173</v>
      </c>
      <c r="B27" s="237">
        <v>2000</v>
      </c>
      <c r="C27" s="237">
        <v>0</v>
      </c>
      <c r="D27" s="237">
        <v>2000</v>
      </c>
      <c r="E27" s="237">
        <v>0</v>
      </c>
      <c r="F27" s="238">
        <v>-100</v>
      </c>
    </row>
    <row r="28" spans="1:7" ht="15.6" customHeight="1">
      <c r="A28" s="236" t="s">
        <v>177</v>
      </c>
      <c r="B28" s="237">
        <v>0</v>
      </c>
      <c r="C28" s="237">
        <v>892</v>
      </c>
      <c r="D28" s="237">
        <v>0</v>
      </c>
      <c r="E28" s="237">
        <v>892</v>
      </c>
      <c r="F28" s="238"/>
    </row>
    <row r="29" spans="1:7" ht="15.6" customHeight="1">
      <c r="A29" s="236" t="s">
        <v>178</v>
      </c>
      <c r="B29" s="237">
        <v>85286</v>
      </c>
      <c r="C29" s="237">
        <v>39146</v>
      </c>
      <c r="D29" s="237">
        <v>85286</v>
      </c>
      <c r="E29" s="237">
        <v>39146</v>
      </c>
      <c r="F29" s="238">
        <v>-54.100321271955544</v>
      </c>
    </row>
    <row r="30" spans="1:7" ht="15.6" customHeight="1">
      <c r="A30" s="236" t="s">
        <v>179</v>
      </c>
      <c r="B30" s="237">
        <v>32961</v>
      </c>
      <c r="C30" s="237">
        <v>41208</v>
      </c>
      <c r="D30" s="237">
        <v>32961</v>
      </c>
      <c r="E30" s="237">
        <v>41208</v>
      </c>
      <c r="F30" s="238">
        <v>25.020478747610809</v>
      </c>
    </row>
    <row r="31" spans="1:7" ht="15.6" customHeight="1">
      <c r="A31" s="236" t="s">
        <v>180</v>
      </c>
      <c r="B31" s="237">
        <v>0</v>
      </c>
      <c r="C31" s="237">
        <v>6685</v>
      </c>
      <c r="D31" s="237">
        <v>0</v>
      </c>
      <c r="E31" s="237">
        <v>6685</v>
      </c>
      <c r="F31" s="238"/>
    </row>
    <row r="32" spans="1:7" ht="15.6" customHeight="1">
      <c r="A32" s="236" t="s">
        <v>181</v>
      </c>
      <c r="B32" s="237">
        <v>49740</v>
      </c>
      <c r="C32" s="237">
        <v>61596</v>
      </c>
      <c r="D32" s="237">
        <v>49740</v>
      </c>
      <c r="E32" s="237">
        <v>61596</v>
      </c>
      <c r="F32" s="238">
        <v>23.83594692400483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</row>
    <row r="34" spans="1:6" ht="15.6" customHeight="1">
      <c r="A34" s="236" t="s">
        <v>183</v>
      </c>
      <c r="B34" s="237">
        <v>0</v>
      </c>
      <c r="C34" s="237">
        <v>3414</v>
      </c>
      <c r="D34" s="237">
        <v>0</v>
      </c>
      <c r="E34" s="237">
        <v>3414</v>
      </c>
    </row>
    <row r="35" spans="1:6" ht="15.6" customHeight="1">
      <c r="A35" s="240" t="s">
        <v>153</v>
      </c>
      <c r="B35" s="241">
        <f>SUM(B7:B34)</f>
        <v>1514908</v>
      </c>
      <c r="C35" s="241">
        <f>SUM(C7:C34)</f>
        <v>1528195</v>
      </c>
      <c r="D35" s="241">
        <f>SUM(D7:D34)</f>
        <v>1514908</v>
      </c>
      <c r="E35" s="241">
        <f>SUM(E7:E34)</f>
        <v>1528195</v>
      </c>
      <c r="F35" s="242">
        <f>E35*100/D35-100</f>
        <v>0.87708296477410386</v>
      </c>
    </row>
    <row r="36" spans="1:6" ht="15.6" customHeight="1">
      <c r="A36" s="46" t="s">
        <v>191</v>
      </c>
    </row>
  </sheetData>
  <mergeCells count="3">
    <mergeCell ref="A5:A6"/>
    <mergeCell ref="B5:C5"/>
    <mergeCell ref="D5:F5"/>
  </mergeCells>
  <conditionalFormatting sqref="A7:F7 F8:F32 A8:E34">
    <cfRule type="expression" dxfId="4" priority="2">
      <formula>MOD(ROW(),2)=0</formula>
    </cfRule>
  </conditionalFormatting>
  <conditionalFormatting sqref="F7:F32">
    <cfRule type="expression" dxfId="3" priority="1">
      <formula>F7&lt;0</formula>
    </cfRule>
  </conditionalFormatting>
  <conditionalFormatting sqref="F35">
    <cfRule type="expression" dxfId="2" priority="3">
      <formula>F35&lt;0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AE4A21-D331-4520-B47B-574FEADA031D}">
  <sheetPr codeName="Hoja4"/>
  <dimension ref="A1:O49"/>
  <sheetViews>
    <sheetView zoomScale="75" zoomScaleNormal="75" workbookViewId="0"/>
  </sheetViews>
  <sheetFormatPr baseColWidth="10" defaultColWidth="11.44140625" defaultRowHeight="14.4"/>
  <cols>
    <col min="1" max="1" width="20.88671875" customWidth="1"/>
    <col min="2" max="2" width="46" customWidth="1"/>
    <col min="3" max="5" width="14.6640625" customWidth="1"/>
    <col min="6" max="6" width="8" customWidth="1"/>
    <col min="7" max="9" width="14.6640625" customWidth="1"/>
    <col min="10" max="10" width="8" customWidth="1"/>
    <col min="11" max="13" width="14.6640625" customWidth="1"/>
    <col min="14" max="14" width="8" customWidth="1"/>
  </cols>
  <sheetData>
    <row r="1" spans="1:15" ht="21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21">
      <c r="A2" s="79"/>
      <c r="B2" s="79"/>
      <c r="C2" s="82"/>
    </row>
    <row r="3" spans="1:15" ht="21">
      <c r="A3" s="82"/>
      <c r="B3" s="82"/>
      <c r="C3" s="82"/>
    </row>
    <row r="4" spans="1:15">
      <c r="A4" s="83" t="s">
        <v>51</v>
      </c>
      <c r="B4" s="31"/>
      <c r="N4" s="113" t="s">
        <v>172</v>
      </c>
    </row>
    <row r="5" spans="1:15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>
      <c r="A6" s="204" t="s">
        <v>88</v>
      </c>
      <c r="B6" s="204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>
      <c r="A7" s="204"/>
      <c r="B7" s="204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>
      <c r="A8" s="205" t="s">
        <v>90</v>
      </c>
      <c r="B8" s="102" t="s">
        <v>91</v>
      </c>
      <c r="C8" s="103"/>
      <c r="D8" s="92"/>
      <c r="E8" s="98">
        <f>D8-C8</f>
        <v>0</v>
      </c>
      <c r="F8" s="104" t="e">
        <f>((D8*100/C8)-100)</f>
        <v>#DIV/0!</v>
      </c>
      <c r="G8" s="91"/>
      <c r="H8" s="92"/>
      <c r="I8" s="98">
        <f>H8-G8</f>
        <v>0</v>
      </c>
      <c r="J8" s="104" t="e">
        <f>((H8*100/G8)-100)</f>
        <v>#DIV/0!</v>
      </c>
      <c r="K8" s="91"/>
      <c r="L8" s="92"/>
      <c r="M8" s="98">
        <f>L8-K8</f>
        <v>0</v>
      </c>
      <c r="N8" s="104" t="e">
        <f>((L8*100/K8)-100)</f>
        <v>#DIV/0!</v>
      </c>
      <c r="O8" s="132"/>
    </row>
    <row r="9" spans="1:15">
      <c r="A9" s="205"/>
      <c r="B9" s="116" t="s">
        <v>92</v>
      </c>
      <c r="C9" s="117"/>
      <c r="D9" s="115"/>
      <c r="E9" s="86">
        <f>D9-C9</f>
        <v>0</v>
      </c>
      <c r="F9" s="87" t="e">
        <f>((D9*100/C9)-100)</f>
        <v>#DIV/0!</v>
      </c>
      <c r="G9" s="128"/>
      <c r="H9" s="115"/>
      <c r="I9" s="86">
        <f>H9-G9</f>
        <v>0</v>
      </c>
      <c r="J9" s="87" t="e">
        <f>((H9*100/G9)-100)</f>
        <v>#DIV/0!</v>
      </c>
      <c r="K9" s="128"/>
      <c r="L9" s="115"/>
      <c r="M9" s="86">
        <f>L9-K9</f>
        <v>0</v>
      </c>
      <c r="N9" s="89" t="e">
        <f>((L9*100/K9)-100)</f>
        <v>#DIV/0!</v>
      </c>
    </row>
    <row r="10" spans="1:15">
      <c r="A10" s="205"/>
      <c r="B10" s="90" t="s">
        <v>93</v>
      </c>
      <c r="C10" s="93"/>
      <c r="D10" s="94"/>
      <c r="E10" s="86">
        <f t="shared" ref="E10:E15" si="0">D10-C10</f>
        <v>0</v>
      </c>
      <c r="F10" s="87" t="e">
        <f t="shared" ref="F10:F16" si="1">((D10*100/C10)-100)</f>
        <v>#DIV/0!</v>
      </c>
      <c r="G10" s="95"/>
      <c r="H10" s="94"/>
      <c r="I10" s="86">
        <f t="shared" ref="I10:I15" si="2">H10-G10</f>
        <v>0</v>
      </c>
      <c r="J10" s="87" t="e">
        <f t="shared" ref="J10:J16" si="3">((H10*100/G10)-100)</f>
        <v>#DIV/0!</v>
      </c>
      <c r="K10" s="95"/>
      <c r="L10" s="94"/>
      <c r="M10" s="86">
        <f t="shared" ref="M10:M15" si="4">L10-K10</f>
        <v>0</v>
      </c>
      <c r="N10" s="89" t="e">
        <f t="shared" ref="N10:N16" si="5">((L10*100/K10)-100)</f>
        <v>#DIV/0!</v>
      </c>
    </row>
    <row r="11" spans="1:15">
      <c r="A11" s="205"/>
      <c r="B11" s="116" t="s">
        <v>94</v>
      </c>
      <c r="C11" s="117"/>
      <c r="D11" s="115"/>
      <c r="E11" s="86">
        <f t="shared" si="0"/>
        <v>0</v>
      </c>
      <c r="F11" s="87" t="e">
        <f t="shared" si="1"/>
        <v>#DIV/0!</v>
      </c>
      <c r="G11" s="128"/>
      <c r="H11" s="115"/>
      <c r="I11" s="86">
        <f t="shared" si="2"/>
        <v>0</v>
      </c>
      <c r="J11" s="87" t="e">
        <f t="shared" si="3"/>
        <v>#DIV/0!</v>
      </c>
      <c r="K11" s="128"/>
      <c r="L11" s="115"/>
      <c r="M11" s="86">
        <f t="shared" si="4"/>
        <v>0</v>
      </c>
      <c r="N11" s="89" t="e">
        <f t="shared" si="5"/>
        <v>#DIV/0!</v>
      </c>
    </row>
    <row r="12" spans="1:15">
      <c r="A12" s="205"/>
      <c r="B12" s="90" t="s">
        <v>95</v>
      </c>
      <c r="C12" s="93"/>
      <c r="D12" s="94"/>
      <c r="E12" s="86">
        <f t="shared" si="0"/>
        <v>0</v>
      </c>
      <c r="F12" s="87" t="e">
        <f t="shared" si="1"/>
        <v>#DIV/0!</v>
      </c>
      <c r="G12" s="95"/>
      <c r="H12" s="94"/>
      <c r="I12" s="86">
        <f t="shared" si="2"/>
        <v>0</v>
      </c>
      <c r="J12" s="87" t="e">
        <f t="shared" si="3"/>
        <v>#DIV/0!</v>
      </c>
      <c r="K12" s="95"/>
      <c r="L12" s="94"/>
      <c r="M12" s="86">
        <f t="shared" si="4"/>
        <v>0</v>
      </c>
      <c r="N12" s="89" t="e">
        <f t="shared" si="5"/>
        <v>#DIV/0!</v>
      </c>
    </row>
    <row r="13" spans="1:15">
      <c r="A13" s="205"/>
      <c r="B13" s="116" t="s">
        <v>96</v>
      </c>
      <c r="C13" s="117"/>
      <c r="D13" s="115"/>
      <c r="E13" s="86">
        <f t="shared" si="0"/>
        <v>0</v>
      </c>
      <c r="F13" s="87" t="e">
        <f t="shared" si="1"/>
        <v>#DIV/0!</v>
      </c>
      <c r="G13" s="128"/>
      <c r="H13" s="115"/>
      <c r="I13" s="86">
        <f t="shared" si="2"/>
        <v>0</v>
      </c>
      <c r="J13" s="87" t="e">
        <f t="shared" si="3"/>
        <v>#DIV/0!</v>
      </c>
      <c r="K13" s="128"/>
      <c r="L13" s="115"/>
      <c r="M13" s="86">
        <f t="shared" si="4"/>
        <v>0</v>
      </c>
      <c r="N13" s="89" t="e">
        <f t="shared" si="5"/>
        <v>#DIV/0!</v>
      </c>
    </row>
    <row r="14" spans="1:15">
      <c r="A14" s="205"/>
      <c r="B14" s="90" t="s">
        <v>97</v>
      </c>
      <c r="C14" s="93"/>
      <c r="D14" s="94"/>
      <c r="E14" s="86">
        <f t="shared" si="0"/>
        <v>0</v>
      </c>
      <c r="F14" s="87" t="e">
        <f t="shared" si="1"/>
        <v>#DIV/0!</v>
      </c>
      <c r="G14" s="95"/>
      <c r="H14" s="94"/>
      <c r="I14" s="86">
        <f t="shared" si="2"/>
        <v>0</v>
      </c>
      <c r="J14" s="87" t="e">
        <f t="shared" si="3"/>
        <v>#DIV/0!</v>
      </c>
      <c r="K14" s="95"/>
      <c r="L14" s="94"/>
      <c r="M14" s="86">
        <f t="shared" si="4"/>
        <v>0</v>
      </c>
      <c r="N14" s="89" t="e">
        <f t="shared" si="5"/>
        <v>#DIV/0!</v>
      </c>
    </row>
    <row r="15" spans="1:15">
      <c r="A15" s="205"/>
      <c r="B15" s="116" t="s">
        <v>98</v>
      </c>
      <c r="C15" s="117"/>
      <c r="D15" s="115"/>
      <c r="E15" s="86">
        <f t="shared" si="0"/>
        <v>0</v>
      </c>
      <c r="F15" s="87" t="e">
        <f t="shared" si="1"/>
        <v>#DIV/0!</v>
      </c>
      <c r="G15" s="128"/>
      <c r="H15" s="115"/>
      <c r="I15" s="86">
        <f t="shared" si="2"/>
        <v>0</v>
      </c>
      <c r="J15" s="87" t="e">
        <f t="shared" si="3"/>
        <v>#DIV/0!</v>
      </c>
      <c r="K15" s="128"/>
      <c r="L15" s="115"/>
      <c r="M15" s="86">
        <f t="shared" si="4"/>
        <v>0</v>
      </c>
      <c r="N15" s="89" t="e">
        <f t="shared" si="5"/>
        <v>#DIV/0!</v>
      </c>
    </row>
    <row r="16" spans="1:15">
      <c r="A16" s="205"/>
      <c r="B16" s="105" t="s">
        <v>99</v>
      </c>
      <c r="C16" s="106"/>
      <c r="D16" s="97"/>
      <c r="E16" s="100">
        <f>D16-C16</f>
        <v>0</v>
      </c>
      <c r="F16" s="87" t="e">
        <f t="shared" si="1"/>
        <v>#DIV/0!</v>
      </c>
      <c r="G16" s="96"/>
      <c r="H16" s="97"/>
      <c r="I16" s="100">
        <f>H16-G16</f>
        <v>0</v>
      </c>
      <c r="J16" s="87" t="e">
        <f t="shared" si="3"/>
        <v>#DIV/0!</v>
      </c>
      <c r="K16" s="96"/>
      <c r="L16" s="97"/>
      <c r="M16" s="100">
        <f>L16-K16</f>
        <v>0</v>
      </c>
      <c r="N16" s="89" t="e">
        <f t="shared" si="5"/>
        <v>#DIV/0!</v>
      </c>
    </row>
    <row r="17" spans="1:14">
      <c r="A17" s="201" t="s">
        <v>100</v>
      </c>
      <c r="B17" s="118" t="s">
        <v>101</v>
      </c>
      <c r="C17" s="119"/>
      <c r="D17" s="120"/>
      <c r="E17" s="98">
        <f>D17-C17</f>
        <v>0</v>
      </c>
      <c r="F17" s="104" t="e">
        <f>((D17*100/C17)-100)</f>
        <v>#DIV/0!</v>
      </c>
      <c r="G17" s="129"/>
      <c r="H17" s="120"/>
      <c r="I17" s="98">
        <f>H17-G17</f>
        <v>0</v>
      </c>
      <c r="J17" s="104" t="e">
        <f>((H17*100/G17)-100)</f>
        <v>#DIV/0!</v>
      </c>
      <c r="K17" s="129"/>
      <c r="L17" s="120"/>
      <c r="M17" s="98">
        <f>L17-K17</f>
        <v>0</v>
      </c>
      <c r="N17" s="99" t="e">
        <f>((L17*100/K17)-100)</f>
        <v>#DIV/0!</v>
      </c>
    </row>
    <row r="18" spans="1:14">
      <c r="A18" s="201"/>
      <c r="B18" s="90" t="s">
        <v>102</v>
      </c>
      <c r="C18" s="93"/>
      <c r="D18" s="94"/>
      <c r="E18" s="86">
        <f>D18-C18</f>
        <v>0</v>
      </c>
      <c r="F18" s="87" t="e">
        <f>((D18*100/C18)-100)</f>
        <v>#DIV/0!</v>
      </c>
      <c r="G18" s="95"/>
      <c r="H18" s="94"/>
      <c r="I18" s="86">
        <f>H18-G18</f>
        <v>0</v>
      </c>
      <c r="J18" s="87" t="e">
        <f>((H18*100/G18)-100)</f>
        <v>#DIV/0!</v>
      </c>
      <c r="K18" s="95"/>
      <c r="L18" s="94"/>
      <c r="M18" s="86">
        <f>L18-K18</f>
        <v>0</v>
      </c>
      <c r="N18" s="89" t="e">
        <f>((L18*100/K18)-100)</f>
        <v>#DIV/0!</v>
      </c>
    </row>
    <row r="19" spans="1:14">
      <c r="A19" s="201"/>
      <c r="B19" s="116" t="s">
        <v>103</v>
      </c>
      <c r="C19" s="117"/>
      <c r="D19" s="115"/>
      <c r="E19" s="86">
        <f t="shared" ref="E19:E20" si="6">D19-C19</f>
        <v>0</v>
      </c>
      <c r="F19" s="87" t="e">
        <f t="shared" ref="F19:F20" si="7">((D19*100/C19)-100)</f>
        <v>#DIV/0!</v>
      </c>
      <c r="G19" s="128"/>
      <c r="H19" s="115"/>
      <c r="I19" s="86">
        <f t="shared" ref="I19:I20" si="8">H19-G19</f>
        <v>0</v>
      </c>
      <c r="J19" s="87" t="e">
        <f t="shared" ref="J19:J20" si="9">((H19*100/G19)-100)</f>
        <v>#DIV/0!</v>
      </c>
      <c r="K19" s="128"/>
      <c r="L19" s="115"/>
      <c r="M19" s="86">
        <f t="shared" ref="M19:M20" si="10">L19-K19</f>
        <v>0</v>
      </c>
      <c r="N19" s="89" t="e">
        <f t="shared" ref="N19:N20" si="11">((L19*100/K19)-100)</f>
        <v>#DIV/0!</v>
      </c>
    </row>
    <row r="20" spans="1:14">
      <c r="A20" s="201"/>
      <c r="B20" s="90" t="s">
        <v>104</v>
      </c>
      <c r="C20" s="93"/>
      <c r="D20" s="94"/>
      <c r="E20" s="86">
        <f t="shared" si="6"/>
        <v>0</v>
      </c>
      <c r="F20" s="87" t="e">
        <f t="shared" si="7"/>
        <v>#DIV/0!</v>
      </c>
      <c r="G20" s="95"/>
      <c r="H20" s="94"/>
      <c r="I20" s="86">
        <f t="shared" si="8"/>
        <v>0</v>
      </c>
      <c r="J20" s="87" t="e">
        <f t="shared" si="9"/>
        <v>#DIV/0!</v>
      </c>
      <c r="K20" s="95"/>
      <c r="L20" s="94"/>
      <c r="M20" s="86">
        <f t="shared" si="10"/>
        <v>0</v>
      </c>
      <c r="N20" s="89" t="e">
        <f t="shared" si="11"/>
        <v>#DIV/0!</v>
      </c>
    </row>
    <row r="21" spans="1:14">
      <c r="A21" s="201"/>
      <c r="B21" s="121" t="s">
        <v>105</v>
      </c>
      <c r="C21" s="122"/>
      <c r="D21" s="123"/>
      <c r="E21" s="100">
        <f t="shared" ref="E21:E32" si="12">D21-C21</f>
        <v>0</v>
      </c>
      <c r="F21" s="87" t="e">
        <f t="shared" ref="F21:F32" si="13">((D21*100/C21)-100)</f>
        <v>#DIV/0!</v>
      </c>
      <c r="G21" s="130"/>
      <c r="H21" s="123"/>
      <c r="I21" s="100">
        <f t="shared" ref="I21:I32" si="14">H21-G21</f>
        <v>0</v>
      </c>
      <c r="J21" s="87" t="e">
        <f t="shared" ref="J21:J32" si="15">((H21*100/G21)-100)</f>
        <v>#DIV/0!</v>
      </c>
      <c r="K21" s="130"/>
      <c r="L21" s="123"/>
      <c r="M21" s="100">
        <f t="shared" ref="M21:M32" si="16">L21-K21</f>
        <v>0</v>
      </c>
      <c r="N21" s="89" t="e">
        <f t="shared" ref="N21:N32" si="17">((L21*100/K21)-100)</f>
        <v>#DIV/0!</v>
      </c>
    </row>
    <row r="22" spans="1:14">
      <c r="A22" s="201" t="s">
        <v>106</v>
      </c>
      <c r="B22" s="102" t="s">
        <v>107</v>
      </c>
      <c r="C22" s="103"/>
      <c r="D22" s="92"/>
      <c r="E22" s="98">
        <f t="shared" si="12"/>
        <v>0</v>
      </c>
      <c r="F22" s="104" t="e">
        <f t="shared" si="13"/>
        <v>#DIV/0!</v>
      </c>
      <c r="G22" s="91"/>
      <c r="H22" s="92"/>
      <c r="I22" s="98">
        <f t="shared" si="14"/>
        <v>0</v>
      </c>
      <c r="J22" s="104" t="e">
        <f t="shared" si="15"/>
        <v>#DIV/0!</v>
      </c>
      <c r="K22" s="91"/>
      <c r="L22" s="92"/>
      <c r="M22" s="98">
        <f t="shared" si="16"/>
        <v>0</v>
      </c>
      <c r="N22" s="99" t="e">
        <f t="shared" si="17"/>
        <v>#DIV/0!</v>
      </c>
    </row>
    <row r="23" spans="1:14">
      <c r="A23" s="201"/>
      <c r="B23" s="121" t="s">
        <v>108</v>
      </c>
      <c r="C23" s="122"/>
      <c r="D23" s="123"/>
      <c r="E23" s="100">
        <f t="shared" si="12"/>
        <v>0</v>
      </c>
      <c r="F23" s="107" t="e">
        <f t="shared" si="13"/>
        <v>#DIV/0!</v>
      </c>
      <c r="G23" s="130"/>
      <c r="H23" s="123"/>
      <c r="I23" s="100">
        <f t="shared" si="14"/>
        <v>0</v>
      </c>
      <c r="J23" s="107" t="e">
        <f t="shared" si="15"/>
        <v>#DIV/0!</v>
      </c>
      <c r="K23" s="130"/>
      <c r="L23" s="123"/>
      <c r="M23" s="100">
        <f t="shared" si="16"/>
        <v>0</v>
      </c>
      <c r="N23" s="101" t="e">
        <f t="shared" si="17"/>
        <v>#DIV/0!</v>
      </c>
    </row>
    <row r="24" spans="1:14">
      <c r="A24" s="201" t="s">
        <v>109</v>
      </c>
      <c r="B24" s="102" t="s">
        <v>110</v>
      </c>
      <c r="C24" s="103"/>
      <c r="D24" s="92"/>
      <c r="E24" s="98">
        <f t="shared" si="12"/>
        <v>0</v>
      </c>
      <c r="F24" s="104" t="e">
        <f t="shared" si="13"/>
        <v>#DIV/0!</v>
      </c>
      <c r="G24" s="91"/>
      <c r="H24" s="92"/>
      <c r="I24" s="98">
        <f t="shared" si="14"/>
        <v>0</v>
      </c>
      <c r="J24" s="104" t="e">
        <f t="shared" si="15"/>
        <v>#DIV/0!</v>
      </c>
      <c r="K24" s="91"/>
      <c r="L24" s="92"/>
      <c r="M24" s="98">
        <f t="shared" si="16"/>
        <v>0</v>
      </c>
      <c r="N24" s="99" t="e">
        <f t="shared" si="17"/>
        <v>#DIV/0!</v>
      </c>
    </row>
    <row r="25" spans="1:14">
      <c r="A25" s="201"/>
      <c r="B25" s="116" t="s">
        <v>111</v>
      </c>
      <c r="C25" s="117"/>
      <c r="D25" s="115"/>
      <c r="E25" s="86">
        <f t="shared" si="12"/>
        <v>0</v>
      </c>
      <c r="F25" s="87" t="e">
        <f t="shared" si="13"/>
        <v>#DIV/0!</v>
      </c>
      <c r="G25" s="128"/>
      <c r="H25" s="115"/>
      <c r="I25" s="86">
        <f t="shared" si="14"/>
        <v>0</v>
      </c>
      <c r="J25" s="87" t="e">
        <f t="shared" si="15"/>
        <v>#DIV/0!</v>
      </c>
      <c r="K25" s="128"/>
      <c r="L25" s="115"/>
      <c r="M25" s="86">
        <f t="shared" si="16"/>
        <v>0</v>
      </c>
      <c r="N25" s="89" t="e">
        <f t="shared" si="17"/>
        <v>#DIV/0!</v>
      </c>
    </row>
    <row r="26" spans="1:14">
      <c r="A26" s="201"/>
      <c r="B26" s="108" t="s">
        <v>112</v>
      </c>
      <c r="C26" s="106"/>
      <c r="D26" s="97"/>
      <c r="E26" s="100">
        <f t="shared" si="12"/>
        <v>0</v>
      </c>
      <c r="F26" s="87" t="e">
        <f t="shared" si="13"/>
        <v>#DIV/0!</v>
      </c>
      <c r="G26" s="96"/>
      <c r="H26" s="97"/>
      <c r="I26" s="100">
        <f t="shared" si="14"/>
        <v>0</v>
      </c>
      <c r="J26" s="87" t="e">
        <f t="shared" si="15"/>
        <v>#DIV/0!</v>
      </c>
      <c r="K26" s="96"/>
      <c r="L26" s="97"/>
      <c r="M26" s="100">
        <f t="shared" si="16"/>
        <v>0</v>
      </c>
      <c r="N26" s="89" t="e">
        <f t="shared" si="17"/>
        <v>#DIV/0!</v>
      </c>
    </row>
    <row r="27" spans="1:14" ht="26.4">
      <c r="A27" s="112" t="s">
        <v>113</v>
      </c>
      <c r="B27" s="124" t="s">
        <v>114</v>
      </c>
      <c r="C27" s="125"/>
      <c r="D27" s="126"/>
      <c r="E27" s="109">
        <f t="shared" si="12"/>
        <v>0</v>
      </c>
      <c r="F27" s="110" t="e">
        <f t="shared" si="13"/>
        <v>#DIV/0!</v>
      </c>
      <c r="G27" s="131"/>
      <c r="H27" s="126"/>
      <c r="I27" s="109">
        <f t="shared" si="14"/>
        <v>0</v>
      </c>
      <c r="J27" s="110" t="e">
        <f t="shared" si="15"/>
        <v>#DIV/0!</v>
      </c>
      <c r="K27" s="131"/>
      <c r="L27" s="126"/>
      <c r="M27" s="109">
        <f t="shared" si="16"/>
        <v>0</v>
      </c>
      <c r="N27" s="111" t="e">
        <f t="shared" si="17"/>
        <v>#DIV/0!</v>
      </c>
    </row>
    <row r="28" spans="1:14">
      <c r="A28" s="201" t="s">
        <v>115</v>
      </c>
      <c r="B28" s="102" t="s">
        <v>116</v>
      </c>
      <c r="C28" s="103"/>
      <c r="D28" s="92"/>
      <c r="E28" s="86">
        <f t="shared" si="12"/>
        <v>0</v>
      </c>
      <c r="F28" s="104" t="e">
        <f t="shared" si="13"/>
        <v>#DIV/0!</v>
      </c>
      <c r="G28" s="91"/>
      <c r="H28" s="92"/>
      <c r="I28" s="86">
        <f t="shared" si="14"/>
        <v>0</v>
      </c>
      <c r="J28" s="104" t="e">
        <f t="shared" si="15"/>
        <v>#DIV/0!</v>
      </c>
      <c r="K28" s="91"/>
      <c r="L28" s="92"/>
      <c r="M28" s="86">
        <f t="shared" si="16"/>
        <v>0</v>
      </c>
      <c r="N28" s="99" t="e">
        <f t="shared" si="17"/>
        <v>#DIV/0!</v>
      </c>
    </row>
    <row r="29" spans="1:14">
      <c r="A29" s="201"/>
      <c r="B29" s="116" t="s">
        <v>117</v>
      </c>
      <c r="C29" s="117"/>
      <c r="D29" s="115"/>
      <c r="E29" s="86">
        <f t="shared" si="12"/>
        <v>0</v>
      </c>
      <c r="F29" s="87" t="e">
        <f t="shared" si="13"/>
        <v>#DIV/0!</v>
      </c>
      <c r="G29" s="128"/>
      <c r="H29" s="115"/>
      <c r="I29" s="86">
        <f t="shared" si="14"/>
        <v>0</v>
      </c>
      <c r="J29" s="87" t="e">
        <f t="shared" si="15"/>
        <v>#DIV/0!</v>
      </c>
      <c r="K29" s="128"/>
      <c r="L29" s="115"/>
      <c r="M29" s="86">
        <f t="shared" si="16"/>
        <v>0</v>
      </c>
      <c r="N29" s="89" t="e">
        <f t="shared" si="17"/>
        <v>#DIV/0!</v>
      </c>
    </row>
    <row r="30" spans="1:14">
      <c r="A30" s="201"/>
      <c r="B30" s="105" t="s">
        <v>118</v>
      </c>
      <c r="C30" s="106"/>
      <c r="D30" s="97"/>
      <c r="E30" s="100">
        <f t="shared" si="12"/>
        <v>0</v>
      </c>
      <c r="F30" s="107" t="e">
        <f t="shared" si="13"/>
        <v>#DIV/0!</v>
      </c>
      <c r="G30" s="96"/>
      <c r="H30" s="97"/>
      <c r="I30" s="100">
        <f t="shared" si="14"/>
        <v>0</v>
      </c>
      <c r="J30" s="107" t="e">
        <f t="shared" si="15"/>
        <v>#DIV/0!</v>
      </c>
      <c r="K30" s="96"/>
      <c r="L30" s="97"/>
      <c r="M30" s="100">
        <f t="shared" si="16"/>
        <v>0</v>
      </c>
      <c r="N30" s="101" t="e">
        <f t="shared" si="17"/>
        <v>#DIV/0!</v>
      </c>
    </row>
    <row r="31" spans="1:14">
      <c r="A31" s="201" t="s">
        <v>119</v>
      </c>
      <c r="B31" s="118" t="s">
        <v>120</v>
      </c>
      <c r="C31" s="119"/>
      <c r="D31" s="120"/>
      <c r="E31" s="86">
        <f t="shared" si="12"/>
        <v>0</v>
      </c>
      <c r="F31" s="104" t="e">
        <f t="shared" si="13"/>
        <v>#DIV/0!</v>
      </c>
      <c r="G31" s="129"/>
      <c r="H31" s="120"/>
      <c r="I31" s="86">
        <f t="shared" si="14"/>
        <v>0</v>
      </c>
      <c r="J31" s="104" t="e">
        <f t="shared" si="15"/>
        <v>#DIV/0!</v>
      </c>
      <c r="K31" s="129"/>
      <c r="L31" s="120"/>
      <c r="M31" s="86">
        <f t="shared" si="16"/>
        <v>0</v>
      </c>
      <c r="N31" s="99" t="e">
        <f t="shared" si="17"/>
        <v>#DIV/0!</v>
      </c>
    </row>
    <row r="32" spans="1:14">
      <c r="A32" s="201"/>
      <c r="B32" s="90" t="s">
        <v>121</v>
      </c>
      <c r="C32" s="93"/>
      <c r="D32" s="94"/>
      <c r="E32" s="86">
        <f t="shared" si="12"/>
        <v>0</v>
      </c>
      <c r="F32" s="87" t="e">
        <f t="shared" si="13"/>
        <v>#DIV/0!</v>
      </c>
      <c r="G32" s="95"/>
      <c r="H32" s="94"/>
      <c r="I32" s="86">
        <f t="shared" si="14"/>
        <v>0</v>
      </c>
      <c r="J32" s="87" t="e">
        <f t="shared" si="15"/>
        <v>#DIV/0!</v>
      </c>
      <c r="K32" s="95"/>
      <c r="L32" s="94"/>
      <c r="M32" s="86">
        <f t="shared" si="16"/>
        <v>0</v>
      </c>
      <c r="N32" s="89" t="e">
        <f t="shared" si="17"/>
        <v>#DIV/0!</v>
      </c>
    </row>
    <row r="33" spans="1:14">
      <c r="A33" s="201"/>
      <c r="B33" s="116" t="s">
        <v>122</v>
      </c>
      <c r="C33" s="117"/>
      <c r="D33" s="115"/>
      <c r="E33" s="86">
        <f t="shared" ref="E33:E39" si="18">D33-C33</f>
        <v>0</v>
      </c>
      <c r="F33" s="87" t="e">
        <f t="shared" ref="F33:F40" si="19">((D33*100/C33)-100)</f>
        <v>#DIV/0!</v>
      </c>
      <c r="G33" s="128"/>
      <c r="H33" s="115"/>
      <c r="I33" s="86">
        <f t="shared" ref="I33:I39" si="20">H33-G33</f>
        <v>0</v>
      </c>
      <c r="J33" s="87" t="e">
        <f t="shared" ref="J33:J40" si="21">((H33*100/G33)-100)</f>
        <v>#DIV/0!</v>
      </c>
      <c r="K33" s="128"/>
      <c r="L33" s="115"/>
      <c r="M33" s="86">
        <f t="shared" ref="M33:M39" si="22">L33-K33</f>
        <v>0</v>
      </c>
      <c r="N33" s="89" t="e">
        <f t="shared" ref="N33:N40" si="23">((L33*100/K33)-100)</f>
        <v>#DIV/0!</v>
      </c>
    </row>
    <row r="34" spans="1:14">
      <c r="A34" s="201"/>
      <c r="B34" s="90" t="s">
        <v>123</v>
      </c>
      <c r="C34" s="93"/>
      <c r="D34" s="94"/>
      <c r="E34" s="86">
        <f t="shared" si="18"/>
        <v>0</v>
      </c>
      <c r="F34" s="87" t="e">
        <f>((D34*100/C34)-100)</f>
        <v>#DIV/0!</v>
      </c>
      <c r="G34" s="95"/>
      <c r="H34" s="94"/>
      <c r="I34" s="86">
        <f t="shared" si="20"/>
        <v>0</v>
      </c>
      <c r="J34" s="87" t="e">
        <f>((H34*100/G34)-100)</f>
        <v>#DIV/0!</v>
      </c>
      <c r="K34" s="95"/>
      <c r="L34" s="94"/>
      <c r="M34" s="86">
        <f t="shared" si="22"/>
        <v>0</v>
      </c>
      <c r="N34" s="89" t="e">
        <f>((L34*100/K34)-100)</f>
        <v>#DIV/0!</v>
      </c>
    </row>
    <row r="35" spans="1:14">
      <c r="A35" s="201"/>
      <c r="B35" s="116" t="s">
        <v>124</v>
      </c>
      <c r="C35" s="117"/>
      <c r="D35" s="115"/>
      <c r="E35" s="86">
        <f t="shared" si="18"/>
        <v>0</v>
      </c>
      <c r="F35" s="87" t="e">
        <f t="shared" si="19"/>
        <v>#DIV/0!</v>
      </c>
      <c r="G35" s="128"/>
      <c r="H35" s="115"/>
      <c r="I35" s="86">
        <f t="shared" si="20"/>
        <v>0</v>
      </c>
      <c r="J35" s="87" t="e">
        <f t="shared" si="21"/>
        <v>#DIV/0!</v>
      </c>
      <c r="K35" s="128"/>
      <c r="L35" s="115"/>
      <c r="M35" s="86">
        <f t="shared" si="22"/>
        <v>0</v>
      </c>
      <c r="N35" s="89" t="e">
        <f t="shared" si="23"/>
        <v>#DIV/0!</v>
      </c>
    </row>
    <row r="36" spans="1:14">
      <c r="A36" s="201"/>
      <c r="B36" s="90" t="s">
        <v>125</v>
      </c>
      <c r="C36" s="93"/>
      <c r="D36" s="94"/>
      <c r="E36" s="86">
        <f t="shared" si="18"/>
        <v>0</v>
      </c>
      <c r="F36" s="87" t="e">
        <f t="shared" si="19"/>
        <v>#DIV/0!</v>
      </c>
      <c r="G36" s="95"/>
      <c r="H36" s="94"/>
      <c r="I36" s="86">
        <f t="shared" si="20"/>
        <v>0</v>
      </c>
      <c r="J36" s="87" t="e">
        <f t="shared" si="21"/>
        <v>#DIV/0!</v>
      </c>
      <c r="K36" s="95"/>
      <c r="L36" s="94"/>
      <c r="M36" s="86">
        <f t="shared" si="22"/>
        <v>0</v>
      </c>
      <c r="N36" s="89" t="e">
        <f t="shared" si="23"/>
        <v>#DIV/0!</v>
      </c>
    </row>
    <row r="37" spans="1:14">
      <c r="A37" s="201"/>
      <c r="B37" s="127" t="s">
        <v>126</v>
      </c>
      <c r="C37" s="117"/>
      <c r="D37" s="115"/>
      <c r="E37" s="86">
        <f t="shared" si="18"/>
        <v>0</v>
      </c>
      <c r="F37" s="87" t="e">
        <f t="shared" si="19"/>
        <v>#DIV/0!</v>
      </c>
      <c r="G37" s="128"/>
      <c r="H37" s="115"/>
      <c r="I37" s="86">
        <f t="shared" si="20"/>
        <v>0</v>
      </c>
      <c r="J37" s="87" t="e">
        <f t="shared" si="21"/>
        <v>#DIV/0!</v>
      </c>
      <c r="K37" s="128"/>
      <c r="L37" s="115"/>
      <c r="M37" s="86">
        <f t="shared" si="22"/>
        <v>0</v>
      </c>
      <c r="N37" s="89" t="e">
        <f t="shared" si="23"/>
        <v>#DIV/0!</v>
      </c>
    </row>
    <row r="38" spans="1:14">
      <c r="A38" s="201"/>
      <c r="B38" s="90" t="s">
        <v>127</v>
      </c>
      <c r="C38" s="93"/>
      <c r="D38" s="94"/>
      <c r="E38" s="86">
        <f t="shared" si="18"/>
        <v>0</v>
      </c>
      <c r="F38" s="87" t="e">
        <f t="shared" si="19"/>
        <v>#DIV/0!</v>
      </c>
      <c r="G38" s="95"/>
      <c r="H38" s="94"/>
      <c r="I38" s="86">
        <f t="shared" si="20"/>
        <v>0</v>
      </c>
      <c r="J38" s="87" t="e">
        <f t="shared" si="21"/>
        <v>#DIV/0!</v>
      </c>
      <c r="K38" s="95"/>
      <c r="L38" s="94"/>
      <c r="M38" s="86">
        <f t="shared" si="22"/>
        <v>0</v>
      </c>
      <c r="N38" s="89" t="e">
        <f t="shared" si="23"/>
        <v>#DIV/0!</v>
      </c>
    </row>
    <row r="39" spans="1:14">
      <c r="A39" s="201"/>
      <c r="B39" s="116" t="s">
        <v>128</v>
      </c>
      <c r="C39" s="117"/>
      <c r="D39" s="115"/>
      <c r="E39" s="86">
        <f t="shared" si="18"/>
        <v>0</v>
      </c>
      <c r="F39" s="87" t="e">
        <f t="shared" si="19"/>
        <v>#DIV/0!</v>
      </c>
      <c r="G39" s="128"/>
      <c r="H39" s="115"/>
      <c r="I39" s="86">
        <f t="shared" si="20"/>
        <v>0</v>
      </c>
      <c r="J39" s="87" t="e">
        <f t="shared" si="21"/>
        <v>#DIV/0!</v>
      </c>
      <c r="K39" s="128"/>
      <c r="L39" s="115"/>
      <c r="M39" s="86">
        <f t="shared" si="22"/>
        <v>0</v>
      </c>
      <c r="N39" s="89" t="e">
        <f t="shared" si="23"/>
        <v>#DIV/0!</v>
      </c>
    </row>
    <row r="40" spans="1:14">
      <c r="A40" s="201"/>
      <c r="B40" s="105" t="s">
        <v>129</v>
      </c>
      <c r="C40" s="106"/>
      <c r="D40" s="97"/>
      <c r="E40" s="100">
        <f>D40-C40</f>
        <v>0</v>
      </c>
      <c r="F40" s="87" t="e">
        <f t="shared" si="19"/>
        <v>#DIV/0!</v>
      </c>
      <c r="G40" s="96"/>
      <c r="H40" s="97"/>
      <c r="I40" s="100">
        <f>H40-G40</f>
        <v>0</v>
      </c>
      <c r="J40" s="87" t="e">
        <f t="shared" si="21"/>
        <v>#DIV/0!</v>
      </c>
      <c r="K40" s="96"/>
      <c r="L40" s="97"/>
      <c r="M40" s="100">
        <f>L40-K40</f>
        <v>0</v>
      </c>
      <c r="N40" s="89" t="e">
        <f t="shared" si="23"/>
        <v>#DIV/0!</v>
      </c>
    </row>
    <row r="41" spans="1:14">
      <c r="A41" s="201" t="s">
        <v>130</v>
      </c>
      <c r="B41" s="118" t="s">
        <v>131</v>
      </c>
      <c r="C41" s="119"/>
      <c r="D41" s="120"/>
      <c r="E41" s="98">
        <f>D41-C41</f>
        <v>0</v>
      </c>
      <c r="F41" s="104" t="e">
        <f t="shared" ref="F41:F48" si="24">((D41*100/C41)-100)</f>
        <v>#DIV/0!</v>
      </c>
      <c r="G41" s="129"/>
      <c r="H41" s="120"/>
      <c r="I41" s="98">
        <f>H41-G41</f>
        <v>0</v>
      </c>
      <c r="J41" s="104" t="e">
        <f t="shared" ref="J41:J48" si="25">((H41*100/G41)-100)</f>
        <v>#DIV/0!</v>
      </c>
      <c r="K41" s="129"/>
      <c r="L41" s="120"/>
      <c r="M41" s="98">
        <f>L41-K41</f>
        <v>0</v>
      </c>
      <c r="N41" s="99" t="e">
        <f t="shared" ref="N41:N48" si="26">((L41*100/K41)-100)</f>
        <v>#DIV/0!</v>
      </c>
    </row>
    <row r="42" spans="1:14">
      <c r="A42" s="201"/>
      <c r="B42" s="90" t="s">
        <v>132</v>
      </c>
      <c r="C42" s="93"/>
      <c r="D42" s="94"/>
      <c r="E42" s="86">
        <f>D42-C42</f>
        <v>0</v>
      </c>
      <c r="F42" s="87" t="e">
        <f t="shared" si="24"/>
        <v>#DIV/0!</v>
      </c>
      <c r="G42" s="95"/>
      <c r="H42" s="94"/>
      <c r="I42" s="86">
        <f>H42-G42</f>
        <v>0</v>
      </c>
      <c r="J42" s="87" t="e">
        <f t="shared" si="25"/>
        <v>#DIV/0!</v>
      </c>
      <c r="K42" s="95"/>
      <c r="L42" s="94"/>
      <c r="M42" s="86">
        <f>L42-K42</f>
        <v>0</v>
      </c>
      <c r="N42" s="89" t="e">
        <f t="shared" si="26"/>
        <v>#DIV/0!</v>
      </c>
    </row>
    <row r="43" spans="1:14">
      <c r="A43" s="201"/>
      <c r="B43" s="116" t="s">
        <v>133</v>
      </c>
      <c r="C43" s="117"/>
      <c r="D43" s="115"/>
      <c r="E43" s="86">
        <f t="shared" ref="E43:E44" si="27">D43-C43</f>
        <v>0</v>
      </c>
      <c r="F43" s="87" t="e">
        <f t="shared" si="24"/>
        <v>#DIV/0!</v>
      </c>
      <c r="G43" s="128"/>
      <c r="H43" s="115"/>
      <c r="I43" s="86">
        <f t="shared" ref="I43:I44" si="28">H43-G43</f>
        <v>0</v>
      </c>
      <c r="J43" s="87" t="e">
        <f t="shared" si="25"/>
        <v>#DIV/0!</v>
      </c>
      <c r="K43" s="128"/>
      <c r="L43" s="115"/>
      <c r="M43" s="86">
        <f t="shared" ref="M43:M44" si="29">L43-K43</f>
        <v>0</v>
      </c>
      <c r="N43" s="89" t="e">
        <f t="shared" si="26"/>
        <v>#DIV/0!</v>
      </c>
    </row>
    <row r="44" spans="1:14">
      <c r="A44" s="201"/>
      <c r="B44" s="105" t="s">
        <v>134</v>
      </c>
      <c r="C44" s="106"/>
      <c r="D44" s="97"/>
      <c r="E44" s="86">
        <f t="shared" si="27"/>
        <v>0</v>
      </c>
      <c r="F44" s="107" t="e">
        <f t="shared" si="24"/>
        <v>#DIV/0!</v>
      </c>
      <c r="G44" s="96"/>
      <c r="H44" s="97"/>
      <c r="I44" s="86">
        <f t="shared" si="28"/>
        <v>0</v>
      </c>
      <c r="J44" s="107" t="e">
        <f t="shared" si="25"/>
        <v>#DIV/0!</v>
      </c>
      <c r="K44" s="96"/>
      <c r="L44" s="97"/>
      <c r="M44" s="86">
        <f t="shared" si="29"/>
        <v>0</v>
      </c>
      <c r="N44" s="101" t="e">
        <f t="shared" si="26"/>
        <v>#DIV/0!</v>
      </c>
    </row>
    <row r="45" spans="1:14">
      <c r="A45" s="202" t="s">
        <v>135</v>
      </c>
      <c r="B45" s="118" t="s">
        <v>136</v>
      </c>
      <c r="C45" s="119"/>
      <c r="D45" s="120"/>
      <c r="E45" s="98">
        <f>D45-C45</f>
        <v>0</v>
      </c>
      <c r="F45" s="104" t="e">
        <f t="shared" si="24"/>
        <v>#DIV/0!</v>
      </c>
      <c r="G45" s="129"/>
      <c r="H45" s="120"/>
      <c r="I45" s="98">
        <f>H45-G45</f>
        <v>0</v>
      </c>
      <c r="J45" s="104" t="e">
        <f t="shared" si="25"/>
        <v>#DIV/0!</v>
      </c>
      <c r="K45" s="129"/>
      <c r="L45" s="120"/>
      <c r="M45" s="98">
        <f>L45-K45</f>
        <v>0</v>
      </c>
      <c r="N45" s="99" t="e">
        <f t="shared" si="26"/>
        <v>#DIV/0!</v>
      </c>
    </row>
    <row r="46" spans="1:14">
      <c r="A46" s="202"/>
      <c r="B46" s="90" t="s">
        <v>137</v>
      </c>
      <c r="C46" s="93"/>
      <c r="D46" s="94"/>
      <c r="E46" s="86">
        <f>D46-C46</f>
        <v>0</v>
      </c>
      <c r="F46" s="87" t="e">
        <f t="shared" si="24"/>
        <v>#DIV/0!</v>
      </c>
      <c r="G46" s="95"/>
      <c r="H46" s="94"/>
      <c r="I46" s="86">
        <f>H46-G46</f>
        <v>0</v>
      </c>
      <c r="J46" s="87" t="e">
        <f t="shared" si="25"/>
        <v>#DIV/0!</v>
      </c>
      <c r="K46" s="95"/>
      <c r="L46" s="94"/>
      <c r="M46" s="86">
        <f>L46-K46</f>
        <v>0</v>
      </c>
      <c r="N46" s="89" t="e">
        <f t="shared" si="26"/>
        <v>#DIV/0!</v>
      </c>
    </row>
    <row r="47" spans="1:14">
      <c r="A47" s="202"/>
      <c r="B47" s="121" t="s">
        <v>138</v>
      </c>
      <c r="C47" s="122"/>
      <c r="D47" s="123"/>
      <c r="E47" s="100">
        <f>D47-C47</f>
        <v>0</v>
      </c>
      <c r="F47" s="107" t="e">
        <f t="shared" si="24"/>
        <v>#DIV/0!</v>
      </c>
      <c r="G47" s="130"/>
      <c r="H47" s="123"/>
      <c r="I47" s="100">
        <f>H47-G47</f>
        <v>0</v>
      </c>
      <c r="J47" s="107" t="e">
        <f t="shared" si="25"/>
        <v>#DIV/0!</v>
      </c>
      <c r="K47" s="130"/>
      <c r="L47" s="123"/>
      <c r="M47" s="100">
        <f>L47-K47</f>
        <v>0</v>
      </c>
      <c r="N47" s="101" t="e">
        <f t="shared" si="26"/>
        <v>#DIV/0!</v>
      </c>
    </row>
    <row r="48" spans="1:14">
      <c r="A48" s="203" t="s">
        <v>139</v>
      </c>
      <c r="B48" s="203"/>
      <c r="C48" s="84">
        <f>SUM(C8:C47)</f>
        <v>0</v>
      </c>
      <c r="D48" s="84">
        <f>SUM(D8:D47)</f>
        <v>0</v>
      </c>
      <c r="E48" s="84">
        <f>D48-C48</f>
        <v>0</v>
      </c>
      <c r="F48" s="85" t="e">
        <f t="shared" si="24"/>
        <v>#DIV/0!</v>
      </c>
      <c r="G48" s="84">
        <f>SUM(G8:G47)</f>
        <v>0</v>
      </c>
      <c r="H48" s="84">
        <f>SUM(H8:H47)</f>
        <v>0</v>
      </c>
      <c r="I48" s="84">
        <f>H48-G48</f>
        <v>0</v>
      </c>
      <c r="J48" s="85" t="e">
        <f t="shared" si="25"/>
        <v>#DIV/0!</v>
      </c>
      <c r="K48" s="84">
        <f>SUM(K8:K47)</f>
        <v>0</v>
      </c>
      <c r="L48" s="84">
        <f>SUM(L8:L47)</f>
        <v>0</v>
      </c>
      <c r="M48" s="84">
        <f>L48-K48</f>
        <v>0</v>
      </c>
      <c r="N48" s="85" t="e">
        <f t="shared" si="26"/>
        <v>#DIV/0!</v>
      </c>
    </row>
    <row r="49" spans="1:14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</sheetData>
  <mergeCells count="19">
    <mergeCell ref="C5:F5"/>
    <mergeCell ref="G5:J5"/>
    <mergeCell ref="K5:N5"/>
    <mergeCell ref="C6:D6"/>
    <mergeCell ref="E6:F6"/>
    <mergeCell ref="G6:H6"/>
    <mergeCell ref="I6:J6"/>
    <mergeCell ref="K6:L6"/>
    <mergeCell ref="M6:N6"/>
    <mergeCell ref="A6:B7"/>
    <mergeCell ref="A8:A16"/>
    <mergeCell ref="A17:A21"/>
    <mergeCell ref="A22:A23"/>
    <mergeCell ref="A24:A26"/>
    <mergeCell ref="A28:A30"/>
    <mergeCell ref="A31:A40"/>
    <mergeCell ref="A41:A44"/>
    <mergeCell ref="A45:A47"/>
    <mergeCell ref="A48:B48"/>
  </mergeCells>
  <conditionalFormatting sqref="E8:E47">
    <cfRule type="dataBar" priority="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{28EAD48D-4ED3-44E6-8D7B-B45CF261476F}</x14:id>
        </ext>
      </extLst>
    </cfRule>
  </conditionalFormatting>
  <conditionalFormatting sqref="E8:F48">
    <cfRule type="expression" dxfId="73" priority="8">
      <formula>E8&lt;0</formula>
    </cfRule>
  </conditionalFormatting>
  <conditionalFormatting sqref="I8:I47">
    <cfRule type="dataBar" priority="2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{DCB8A62D-9270-4BCF-A841-A4721CA02C8D}</x14:id>
        </ext>
      </extLst>
    </cfRule>
  </conditionalFormatting>
  <conditionalFormatting sqref="I8:J48">
    <cfRule type="expression" dxfId="72" priority="6">
      <formula>I8&lt;0</formula>
    </cfRule>
  </conditionalFormatting>
  <conditionalFormatting sqref="M8:M47">
    <cfRule type="dataBar" priority="1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{7D982779-69C9-49CE-8E61-72A357EFC91F}</x14:id>
        </ext>
      </extLst>
    </cfRule>
  </conditionalFormatting>
  <conditionalFormatting sqref="M8:N48">
    <cfRule type="expression" dxfId="71" priority="4">
      <formula>M8&lt;0</formula>
    </cfRule>
  </conditionalFormatting>
  <pageMargins left="0.70866141732283505" right="0.70866141732283505" top="0.74803149606299202" bottom="0.74803149606299202" header="0.31496062992126" footer="0.31496062992126"/>
  <pageSetup paperSize="9" scale="55" orientation="landscape" r:id="rId1"/>
  <ignoredErrors>
    <ignoredError sqref="E8" evalError="1" listDataValidation="1" calculatedColumn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8EAD48D-4ED3-44E6-8D7B-B45CF26147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DCB8A62D-9270-4BCF-A841-A4721CA02C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7D982779-69C9-49CE-8E61-72A357EFC9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1CC021-A8B0-4F8E-8694-DA92CFE611E9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194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5092</v>
      </c>
      <c r="C7" s="237">
        <v>3010</v>
      </c>
      <c r="D7" s="237">
        <v>5092</v>
      </c>
      <c r="E7" s="237">
        <v>3010</v>
      </c>
      <c r="F7" s="238">
        <v>-40.887666928515323</v>
      </c>
      <c r="G7" s="6"/>
    </row>
    <row r="8" spans="1:14" s="33" customFormat="1" ht="15.6" customHeight="1">
      <c r="A8" s="236" t="s">
        <v>11</v>
      </c>
      <c r="B8" s="237">
        <v>2532</v>
      </c>
      <c r="C8" s="237">
        <v>7513</v>
      </c>
      <c r="D8" s="237">
        <v>2532</v>
      </c>
      <c r="E8" s="237">
        <v>7513</v>
      </c>
      <c r="F8" s="238">
        <v>196.72195892575041</v>
      </c>
    </row>
    <row r="9" spans="1:14" ht="15.6" customHeight="1">
      <c r="A9" s="236" t="s">
        <v>8</v>
      </c>
      <c r="B9" s="237">
        <v>25621</v>
      </c>
      <c r="C9" s="237">
        <v>37181</v>
      </c>
      <c r="D9" s="237">
        <v>25621</v>
      </c>
      <c r="E9" s="237">
        <v>37181</v>
      </c>
      <c r="F9" s="238">
        <v>45.119238124975602</v>
      </c>
      <c r="G9" s="6"/>
    </row>
    <row r="10" spans="1:14" ht="15.6" customHeight="1">
      <c r="A10" s="236" t="s">
        <v>10</v>
      </c>
      <c r="B10" s="237">
        <v>62751</v>
      </c>
      <c r="C10" s="237">
        <v>92489</v>
      </c>
      <c r="D10" s="237">
        <v>62751</v>
      </c>
      <c r="E10" s="237">
        <v>92489</v>
      </c>
      <c r="F10" s="238">
        <v>47.390479832990707</v>
      </c>
    </row>
    <row r="11" spans="1:14" ht="15.6" customHeight="1">
      <c r="A11" s="236" t="s">
        <v>9</v>
      </c>
      <c r="B11" s="237">
        <v>380216</v>
      </c>
      <c r="C11" s="237">
        <v>426006</v>
      </c>
      <c r="D11" s="237">
        <v>380216</v>
      </c>
      <c r="E11" s="237">
        <v>426006</v>
      </c>
      <c r="F11" s="238">
        <v>12.04315441748901</v>
      </c>
    </row>
    <row r="12" spans="1:14" ht="15.6" customHeight="1">
      <c r="A12" s="236" t="s">
        <v>6</v>
      </c>
      <c r="B12" s="237">
        <v>16276</v>
      </c>
      <c r="C12" s="237">
        <v>17995</v>
      </c>
      <c r="D12" s="237">
        <v>16276</v>
      </c>
      <c r="E12" s="237">
        <v>17995</v>
      </c>
      <c r="F12" s="238">
        <v>10.56156303760137</v>
      </c>
    </row>
    <row r="13" spans="1:14" ht="15.6" customHeight="1">
      <c r="A13" s="236" t="s">
        <v>175</v>
      </c>
      <c r="B13" s="237">
        <v>319</v>
      </c>
      <c r="C13" s="237">
        <v>653</v>
      </c>
      <c r="D13" s="237">
        <v>319</v>
      </c>
      <c r="E13" s="237">
        <v>653</v>
      </c>
      <c r="F13" s="238">
        <v>104.70219435736681</v>
      </c>
    </row>
    <row r="14" spans="1:14" ht="15.6" customHeight="1">
      <c r="A14" s="236" t="s">
        <v>148</v>
      </c>
      <c r="B14" s="237">
        <v>691158</v>
      </c>
      <c r="C14" s="237">
        <v>733223</v>
      </c>
      <c r="D14" s="237">
        <v>691158</v>
      </c>
      <c r="E14" s="237">
        <v>733223</v>
      </c>
      <c r="F14" s="238">
        <v>6.0861626429846742</v>
      </c>
    </row>
    <row r="15" spans="1:14" ht="15.6" customHeight="1">
      <c r="A15" s="236" t="s">
        <v>145</v>
      </c>
      <c r="B15" s="237">
        <v>224229</v>
      </c>
      <c r="C15" s="237">
        <v>215639</v>
      </c>
      <c r="D15" s="237">
        <v>224229</v>
      </c>
      <c r="E15" s="237">
        <v>215639</v>
      </c>
      <c r="F15" s="238">
        <v>-3.83090501228655</v>
      </c>
    </row>
    <row r="16" spans="1:14" ht="15.6" customHeight="1">
      <c r="A16" s="236" t="s">
        <v>144</v>
      </c>
      <c r="B16" s="237">
        <v>20743</v>
      </c>
      <c r="C16" s="237">
        <v>30945</v>
      </c>
      <c r="D16" s="237">
        <v>20743</v>
      </c>
      <c r="E16" s="237">
        <v>30945</v>
      </c>
      <c r="F16" s="238">
        <v>49.182856867376962</v>
      </c>
      <c r="G16" s="1"/>
    </row>
    <row r="17" spans="1:8" ht="15.6" customHeight="1">
      <c r="A17" s="236" t="s">
        <v>150</v>
      </c>
      <c r="B17" s="237">
        <v>40600</v>
      </c>
      <c r="C17" s="237">
        <v>64096</v>
      </c>
      <c r="D17" s="237">
        <v>40600</v>
      </c>
      <c r="E17" s="237">
        <v>64096</v>
      </c>
      <c r="F17" s="238">
        <v>57.871921182266021</v>
      </c>
      <c r="G17" s="2"/>
    </row>
    <row r="18" spans="1:8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8" ht="15.6" customHeight="1">
      <c r="A19" s="236" t="s">
        <v>143</v>
      </c>
      <c r="B19" s="237">
        <v>45581</v>
      </c>
      <c r="C19" s="237">
        <v>44665</v>
      </c>
      <c r="D19" s="237">
        <v>45581</v>
      </c>
      <c r="E19" s="237">
        <v>44665</v>
      </c>
      <c r="F19" s="238">
        <v>-2.0096092670191581</v>
      </c>
      <c r="H19" s="248"/>
    </row>
    <row r="20" spans="1:8" ht="15.6" customHeight="1">
      <c r="A20" s="236" t="s">
        <v>142</v>
      </c>
      <c r="B20" s="237">
        <v>51644</v>
      </c>
      <c r="C20" s="237">
        <v>56044</v>
      </c>
      <c r="D20" s="237">
        <v>51644</v>
      </c>
      <c r="E20" s="237">
        <v>56044</v>
      </c>
      <c r="F20" s="238">
        <v>8.5198667802648913</v>
      </c>
    </row>
    <row r="21" spans="1:8" ht="15.6" customHeight="1">
      <c r="A21" s="236" t="s">
        <v>149</v>
      </c>
      <c r="B21" s="237">
        <v>22358</v>
      </c>
      <c r="C21" s="237">
        <v>26227</v>
      </c>
      <c r="D21" s="237">
        <v>22358</v>
      </c>
      <c r="E21" s="237">
        <v>26227</v>
      </c>
      <c r="F21" s="238">
        <v>17.304767868324529</v>
      </c>
    </row>
    <row r="22" spans="1:8" ht="15.6" customHeight="1">
      <c r="A22" s="236" t="s">
        <v>146</v>
      </c>
      <c r="B22" s="237">
        <v>16371</v>
      </c>
      <c r="C22" s="237">
        <v>19778</v>
      </c>
      <c r="D22" s="237">
        <v>16371</v>
      </c>
      <c r="E22" s="237">
        <v>19778</v>
      </c>
      <c r="F22" s="238">
        <v>20.81119051982164</v>
      </c>
    </row>
    <row r="23" spans="1:8" ht="15.6" customHeight="1">
      <c r="A23" s="236" t="s">
        <v>165</v>
      </c>
      <c r="B23" s="237">
        <v>14577</v>
      </c>
      <c r="C23" s="237">
        <v>10600</v>
      </c>
      <c r="D23" s="237">
        <v>14577</v>
      </c>
      <c r="E23" s="237">
        <v>10600</v>
      </c>
      <c r="F23" s="238">
        <v>-27.282705632160258</v>
      </c>
    </row>
    <row r="24" spans="1:8" ht="15.6" customHeight="1">
      <c r="A24" s="236" t="s">
        <v>141</v>
      </c>
      <c r="B24" s="237">
        <v>53704</v>
      </c>
      <c r="C24" s="237">
        <v>47129</v>
      </c>
      <c r="D24" s="237">
        <v>53704</v>
      </c>
      <c r="E24" s="237">
        <v>47129</v>
      </c>
      <c r="F24" s="238">
        <v>-12.243035900491581</v>
      </c>
    </row>
    <row r="25" spans="1:8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8" ht="15.6" customHeight="1">
      <c r="A26" s="236" t="s">
        <v>152</v>
      </c>
      <c r="B26" s="237">
        <v>4163</v>
      </c>
      <c r="C26" s="237">
        <v>5845</v>
      </c>
      <c r="D26" s="237">
        <v>4163</v>
      </c>
      <c r="E26" s="237">
        <v>5845</v>
      </c>
      <c r="F26" s="238">
        <v>40.403555128513091</v>
      </c>
    </row>
    <row r="27" spans="1:8" ht="15.6" customHeight="1">
      <c r="A27" s="236" t="s">
        <v>173</v>
      </c>
      <c r="B27" s="237">
        <v>52533</v>
      </c>
      <c r="C27" s="237">
        <v>47410</v>
      </c>
      <c r="D27" s="237">
        <v>52533</v>
      </c>
      <c r="E27" s="237">
        <v>47410</v>
      </c>
      <c r="F27" s="238">
        <v>-9.7519654312527422</v>
      </c>
    </row>
    <row r="28" spans="1:8" ht="15.6" customHeight="1">
      <c r="A28" s="236" t="s">
        <v>177</v>
      </c>
      <c r="B28" s="237">
        <v>14463</v>
      </c>
      <c r="C28" s="237">
        <v>12794</v>
      </c>
      <c r="D28" s="237">
        <v>14463</v>
      </c>
      <c r="E28" s="237">
        <v>12794</v>
      </c>
      <c r="F28" s="238">
        <v>-11.53979119131577</v>
      </c>
    </row>
    <row r="29" spans="1:8" ht="15.6" customHeight="1">
      <c r="A29" s="236" t="s">
        <v>178</v>
      </c>
      <c r="B29" s="237">
        <v>108725</v>
      </c>
      <c r="C29" s="237">
        <v>93703</v>
      </c>
      <c r="D29" s="237">
        <v>108725</v>
      </c>
      <c r="E29" s="237">
        <v>93703</v>
      </c>
      <c r="F29" s="238">
        <v>-13.81650954242355</v>
      </c>
    </row>
    <row r="30" spans="1:8" ht="15.6" customHeight="1">
      <c r="A30" s="236" t="s">
        <v>179</v>
      </c>
      <c r="B30" s="237">
        <v>22060</v>
      </c>
      <c r="C30" s="237">
        <v>11374</v>
      </c>
      <c r="D30" s="237">
        <v>22060</v>
      </c>
      <c r="E30" s="237">
        <v>11374</v>
      </c>
      <c r="F30" s="238">
        <v>-48.440616500453309</v>
      </c>
    </row>
    <row r="31" spans="1:8" ht="15.6" customHeight="1">
      <c r="A31" s="236" t="s">
        <v>180</v>
      </c>
      <c r="B31" s="237">
        <v>43365</v>
      </c>
      <c r="C31" s="237">
        <v>52511</v>
      </c>
      <c r="D31" s="237">
        <v>43365</v>
      </c>
      <c r="E31" s="237">
        <v>52511</v>
      </c>
      <c r="F31" s="238">
        <v>21.09074138129829</v>
      </c>
    </row>
    <row r="32" spans="1:8" ht="15.6" customHeight="1">
      <c r="A32" s="236" t="s">
        <v>181</v>
      </c>
      <c r="B32" s="237">
        <v>941315</v>
      </c>
      <c r="C32" s="237">
        <v>1045469</v>
      </c>
      <c r="D32" s="237">
        <v>941315</v>
      </c>
      <c r="E32" s="237">
        <v>1045469</v>
      </c>
      <c r="F32" s="238">
        <v>11.064733909477701</v>
      </c>
    </row>
    <row r="33" spans="1:6" ht="15.6" customHeight="1">
      <c r="A33" s="236" t="s">
        <v>182</v>
      </c>
      <c r="B33" s="237">
        <v>138075</v>
      </c>
      <c r="C33" s="237">
        <v>106363</v>
      </c>
      <c r="D33" s="237">
        <v>138075</v>
      </c>
      <c r="E33" s="237">
        <v>106363</v>
      </c>
      <c r="F33" s="238">
        <v>-22.967227955821119</v>
      </c>
    </row>
    <row r="34" spans="1:6" ht="15.6" customHeight="1">
      <c r="A34" s="236" t="s">
        <v>183</v>
      </c>
      <c r="B34" s="237">
        <v>21574</v>
      </c>
      <c r="C34" s="237">
        <v>26349</v>
      </c>
      <c r="D34" s="237">
        <v>21574</v>
      </c>
      <c r="E34" s="237">
        <v>26349</v>
      </c>
      <c r="F34" s="238">
        <v>22.133123203856499</v>
      </c>
    </row>
    <row r="35" spans="1:6" ht="15.6" customHeight="1">
      <c r="A35" s="240" t="s">
        <v>153</v>
      </c>
      <c r="B35" s="241">
        <f>SUM(B7:B34)</f>
        <v>3020045</v>
      </c>
      <c r="C35" s="241">
        <f>SUM(C7:C34)</f>
        <v>3235011</v>
      </c>
      <c r="D35" s="241">
        <f>SUM(D7:D34)</f>
        <v>3020045</v>
      </c>
      <c r="E35" s="241">
        <f>SUM(E7:E34)</f>
        <v>3235011</v>
      </c>
      <c r="F35" s="242">
        <f>E35*100/D35-100</f>
        <v>7.1179734076810064</v>
      </c>
    </row>
    <row r="36" spans="1:6" ht="15.6" customHeight="1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1" priority="2">
      <formula>MOD(ROW(),2)=0</formula>
    </cfRule>
  </conditionalFormatting>
  <conditionalFormatting sqref="F7:F35">
    <cfRule type="expression" dxfId="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1D02F4-7CB8-4411-9564-1EF1AC2CDD44}">
  <sheetPr>
    <pageSetUpPr fitToPage="1"/>
  </sheetPr>
  <dimension ref="A1:K51"/>
  <sheetViews>
    <sheetView zoomScale="80" zoomScaleNormal="80" workbookViewId="0"/>
  </sheetViews>
  <sheetFormatPr baseColWidth="10" defaultColWidth="11.44140625" defaultRowHeight="14.4"/>
  <cols>
    <col min="1" max="1" width="32.88671875" customWidth="1"/>
    <col min="2" max="2" width="18.6640625" customWidth="1"/>
    <col min="3" max="3" width="22.5546875" customWidth="1"/>
    <col min="4" max="5" width="15.44140625" customWidth="1"/>
    <col min="6" max="6" width="15.5546875" customWidth="1"/>
    <col min="7" max="10" width="15.44140625" customWidth="1"/>
    <col min="11" max="11" width="11.88671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799999999999997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249"/>
      <c r="B48" s="250"/>
      <c r="C48" s="250"/>
      <c r="D48" s="25"/>
      <c r="E48" s="19"/>
      <c r="F48" s="19"/>
      <c r="G48" s="250"/>
      <c r="H48" s="250"/>
      <c r="I48" s="250"/>
      <c r="J48" s="250"/>
      <c r="K48" s="2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4E52CA-6D6B-404F-BEA6-103671B7CC40}">
  <sheetPr>
    <pageSetUpPr fitToPage="1"/>
  </sheetPr>
  <dimension ref="A1:AS68"/>
  <sheetViews>
    <sheetView showGridLines="0" zoomScale="70" zoomScaleNormal="70" zoomScalePageLayoutView="60" workbookViewId="0"/>
  </sheetViews>
  <sheetFormatPr baseColWidth="10" defaultColWidth="11.44140625" defaultRowHeight="15" customHeight="1"/>
  <cols>
    <col min="1" max="1" width="3.6640625" style="151" customWidth="1"/>
    <col min="2" max="8" width="11.5546875" style="151" customWidth="1"/>
    <col min="9" max="9" width="3.6640625" style="151" customWidth="1"/>
    <col min="10" max="16" width="11.5546875" style="151" customWidth="1"/>
    <col min="17" max="17" width="3.6640625" style="151" customWidth="1"/>
    <col min="18" max="24" width="11.5546875" style="151" customWidth="1"/>
    <col min="25" max="25" width="11.44140625" style="253"/>
    <col min="26" max="45" width="12.88671875" style="253" customWidth="1"/>
    <col min="46" max="63" width="12.88671875" style="151" customWidth="1"/>
    <col min="64" max="16384" width="11.44140625" style="151"/>
  </cols>
  <sheetData>
    <row r="1" spans="1:42" ht="24.6">
      <c r="B1" s="251" t="s">
        <v>195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196</v>
      </c>
      <c r="AB1" s="39"/>
      <c r="AC1" s="254"/>
      <c r="AD1" s="39"/>
      <c r="AE1" s="39"/>
      <c r="AF1" s="254"/>
      <c r="AG1" s="39"/>
      <c r="AH1" s="39"/>
      <c r="AI1" s="254"/>
      <c r="AJ1" s="39"/>
      <c r="AK1" s="39"/>
      <c r="AL1" s="39"/>
      <c r="AM1" s="39"/>
      <c r="AN1" s="39"/>
      <c r="AO1" s="39"/>
    </row>
    <row r="2" spans="1:42" ht="15" customHeight="1">
      <c r="A2" s="255"/>
      <c r="B2" s="252"/>
      <c r="C2" s="252"/>
      <c r="D2" s="252"/>
      <c r="E2" s="252"/>
      <c r="F2" s="252"/>
      <c r="G2" s="252"/>
      <c r="H2" s="252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2"/>
      <c r="U2" s="252"/>
      <c r="V2" s="252"/>
      <c r="W2" s="252"/>
      <c r="X2" s="252"/>
      <c r="Z2" s="253" t="s">
        <v>197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198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172</v>
      </c>
      <c r="Z6" s="257" t="s">
        <v>199</v>
      </c>
      <c r="AA6" s="257"/>
      <c r="AF6" s="257" t="s">
        <v>200</v>
      </c>
      <c r="AG6" s="257"/>
      <c r="AL6" s="257" t="s">
        <v>201</v>
      </c>
      <c r="AM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58">
        <v>2020</v>
      </c>
      <c r="AC7" s="258">
        <v>2021</v>
      </c>
      <c r="AD7" s="258">
        <v>2022</v>
      </c>
      <c r="AG7" s="258">
        <v>2019</v>
      </c>
      <c r="AH7" s="258">
        <v>2020</v>
      </c>
      <c r="AI7" s="258">
        <v>2021</v>
      </c>
      <c r="AJ7" s="258">
        <v>2022</v>
      </c>
      <c r="AM7" s="258">
        <v>2019</v>
      </c>
      <c r="AN7" s="258">
        <v>2020</v>
      </c>
      <c r="AO7" s="258">
        <v>2021</v>
      </c>
      <c r="AP7" s="258">
        <v>2022</v>
      </c>
    </row>
    <row r="8" spans="1:42" ht="15" customHeigh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202</v>
      </c>
      <c r="AA8" s="259">
        <v>46820440</v>
      </c>
      <c r="AB8" s="259">
        <v>45800165</v>
      </c>
      <c r="AC8" s="259">
        <v>42493337</v>
      </c>
      <c r="AD8" s="259">
        <v>46756593</v>
      </c>
      <c r="AF8" s="253" t="s">
        <v>202</v>
      </c>
      <c r="AG8" s="259">
        <v>15006507</v>
      </c>
      <c r="AH8" s="259">
        <v>16073289</v>
      </c>
      <c r="AI8" s="259">
        <v>13213428</v>
      </c>
      <c r="AJ8" s="259">
        <v>15176514</v>
      </c>
      <c r="AL8" s="253" t="s">
        <v>202</v>
      </c>
      <c r="AM8" s="259">
        <v>9115628</v>
      </c>
      <c r="AN8" s="259">
        <v>7108259</v>
      </c>
      <c r="AO8" s="259">
        <v>6476535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203</v>
      </c>
      <c r="AA9" s="259">
        <v>44583561</v>
      </c>
      <c r="AB9" s="259">
        <v>43109659</v>
      </c>
      <c r="AC9" s="259">
        <v>40489010</v>
      </c>
      <c r="AD9" s="259">
        <v>43967035</v>
      </c>
      <c r="AF9" s="253" t="s">
        <v>203</v>
      </c>
      <c r="AG9" s="259">
        <v>14348549</v>
      </c>
      <c r="AH9" s="259">
        <v>14002412</v>
      </c>
      <c r="AI9" s="259">
        <v>12145827</v>
      </c>
      <c r="AJ9" s="259">
        <v>13961403</v>
      </c>
      <c r="AL9" s="253" t="s">
        <v>203</v>
      </c>
      <c r="AM9" s="259">
        <v>7843248</v>
      </c>
      <c r="AN9" s="259">
        <v>6425079</v>
      </c>
      <c r="AO9" s="259">
        <v>6094779</v>
      </c>
      <c r="AP9" s="259">
        <v>7406116</v>
      </c>
    </row>
    <row r="10" spans="1:42" ht="1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204</v>
      </c>
      <c r="AA10" s="259">
        <v>48353601</v>
      </c>
      <c r="AB10" s="259">
        <v>44303648</v>
      </c>
      <c r="AC10" s="259">
        <v>46455313</v>
      </c>
      <c r="AD10" s="259">
        <v>45981761</v>
      </c>
      <c r="AF10" s="253" t="s">
        <v>204</v>
      </c>
      <c r="AG10" s="259">
        <v>15951378</v>
      </c>
      <c r="AH10" s="259">
        <v>14965286</v>
      </c>
      <c r="AI10" s="259">
        <v>14413642</v>
      </c>
      <c r="AJ10" s="259">
        <v>15107748</v>
      </c>
      <c r="AL10" s="253" t="s">
        <v>204</v>
      </c>
      <c r="AM10" s="259">
        <v>7398685</v>
      </c>
      <c r="AN10" s="259">
        <v>6499455</v>
      </c>
      <c r="AO10" s="259">
        <v>7109023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205</v>
      </c>
      <c r="AA11" s="259">
        <v>46400443</v>
      </c>
      <c r="AB11" s="259">
        <v>41795682</v>
      </c>
      <c r="AC11" s="259">
        <v>45471169</v>
      </c>
      <c r="AD11" s="259">
        <v>48522626</v>
      </c>
      <c r="AF11" s="253" t="s">
        <v>205</v>
      </c>
      <c r="AG11" s="259">
        <v>14553222</v>
      </c>
      <c r="AH11" s="259">
        <v>15115366</v>
      </c>
      <c r="AI11" s="259">
        <v>13408185</v>
      </c>
      <c r="AJ11" s="259">
        <v>15751949</v>
      </c>
      <c r="AL11" s="253" t="s">
        <v>205</v>
      </c>
      <c r="AM11" s="259">
        <v>6775183</v>
      </c>
      <c r="AN11" s="259">
        <v>6003312</v>
      </c>
      <c r="AO11" s="259">
        <v>7240918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206</v>
      </c>
      <c r="AA12" s="259">
        <v>51071331</v>
      </c>
      <c r="AB12" s="259">
        <v>38167109</v>
      </c>
      <c r="AC12" s="259">
        <v>45495539</v>
      </c>
      <c r="AD12" s="259">
        <v>51334993</v>
      </c>
      <c r="AF12" s="253" t="s">
        <v>206</v>
      </c>
      <c r="AG12" s="259">
        <v>17078651</v>
      </c>
      <c r="AH12" s="259">
        <v>13043138</v>
      </c>
      <c r="AI12" s="259">
        <v>14380272</v>
      </c>
      <c r="AJ12" s="259">
        <v>16007624</v>
      </c>
      <c r="AL12" s="253" t="s">
        <v>206</v>
      </c>
      <c r="AM12" s="259">
        <v>7434110</v>
      </c>
      <c r="AN12" s="259">
        <v>4900444</v>
      </c>
      <c r="AO12" s="259">
        <v>6778350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207</v>
      </c>
      <c r="AA13" s="259">
        <v>47139627</v>
      </c>
      <c r="AB13" s="259">
        <v>40233166</v>
      </c>
      <c r="AC13" s="259">
        <v>44903502</v>
      </c>
      <c r="AD13" s="259">
        <v>48228965</v>
      </c>
      <c r="AF13" s="253" t="s">
        <v>207</v>
      </c>
      <c r="AG13" s="259">
        <v>16093379</v>
      </c>
      <c r="AH13" s="259">
        <v>13043509</v>
      </c>
      <c r="AI13" s="259">
        <v>13541010</v>
      </c>
      <c r="AJ13" s="259">
        <v>15221080</v>
      </c>
      <c r="AL13" s="253" t="s">
        <v>207</v>
      </c>
      <c r="AM13" s="259">
        <v>6893378</v>
      </c>
      <c r="AN13" s="259">
        <v>5893666</v>
      </c>
      <c r="AO13" s="259">
        <v>6990004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208</v>
      </c>
      <c r="AA14" s="259">
        <v>48818378</v>
      </c>
      <c r="AB14" s="259">
        <v>42217915</v>
      </c>
      <c r="AC14" s="259">
        <v>46051657</v>
      </c>
      <c r="AD14" s="259">
        <v>48153701</v>
      </c>
      <c r="AF14" s="253" t="s">
        <v>208</v>
      </c>
      <c r="AG14" s="259">
        <v>16173719</v>
      </c>
      <c r="AH14" s="259">
        <v>13620638</v>
      </c>
      <c r="AI14" s="259">
        <v>14490452</v>
      </c>
      <c r="AJ14" s="259">
        <v>16239218</v>
      </c>
      <c r="AL14" s="253" t="s">
        <v>208</v>
      </c>
      <c r="AM14" s="259">
        <v>7261076</v>
      </c>
      <c r="AN14" s="259">
        <v>5583770</v>
      </c>
      <c r="AO14" s="259">
        <v>6913445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209</v>
      </c>
      <c r="AA15" s="259">
        <v>48198107</v>
      </c>
      <c r="AB15" s="259">
        <v>42978437</v>
      </c>
      <c r="AC15" s="259">
        <v>48800280</v>
      </c>
      <c r="AD15" s="259"/>
      <c r="AF15" s="253" t="s">
        <v>209</v>
      </c>
      <c r="AG15" s="259">
        <v>17632595</v>
      </c>
      <c r="AH15" s="259">
        <v>14001773</v>
      </c>
      <c r="AI15" s="259">
        <v>16512152</v>
      </c>
      <c r="AJ15" s="259"/>
      <c r="AL15" s="253" t="s">
        <v>209</v>
      </c>
      <c r="AM15" s="259">
        <v>7612537</v>
      </c>
      <c r="AN15" s="259">
        <v>6338903</v>
      </c>
      <c r="AO15" s="259">
        <v>8077202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210</v>
      </c>
      <c r="AA16" s="259">
        <v>46635887</v>
      </c>
      <c r="AB16" s="259">
        <v>43349327</v>
      </c>
      <c r="AC16" s="259">
        <v>45052533</v>
      </c>
      <c r="AD16" s="259"/>
      <c r="AF16" s="253" t="s">
        <v>210</v>
      </c>
      <c r="AG16" s="259">
        <v>15419568</v>
      </c>
      <c r="AH16" s="259">
        <v>13231512</v>
      </c>
      <c r="AI16" s="259">
        <v>14197332</v>
      </c>
      <c r="AJ16" s="259"/>
      <c r="AL16" s="253" t="s">
        <v>210</v>
      </c>
      <c r="AM16" s="259">
        <v>8176343</v>
      </c>
      <c r="AN16" s="259">
        <v>7349376</v>
      </c>
      <c r="AO16" s="259">
        <v>7429205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211</v>
      </c>
      <c r="AA17" s="259">
        <v>48624088</v>
      </c>
      <c r="AB17" s="259">
        <v>45985008</v>
      </c>
      <c r="AC17" s="259">
        <v>46987477</v>
      </c>
      <c r="AD17" s="259"/>
      <c r="AF17" s="253" t="s">
        <v>211</v>
      </c>
      <c r="AG17" s="259">
        <v>15747355</v>
      </c>
      <c r="AH17" s="259">
        <v>13918205</v>
      </c>
      <c r="AI17" s="259">
        <v>15124052</v>
      </c>
      <c r="AJ17" s="259"/>
      <c r="AL17" s="253" t="s">
        <v>211</v>
      </c>
      <c r="AM17" s="259">
        <v>8099276</v>
      </c>
      <c r="AN17" s="259">
        <v>7703032</v>
      </c>
      <c r="AO17" s="259">
        <v>7715340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212</v>
      </c>
      <c r="AA18" s="259">
        <v>43594127</v>
      </c>
      <c r="AB18" s="259">
        <v>43641437</v>
      </c>
      <c r="AC18" s="259">
        <v>45669918</v>
      </c>
      <c r="AD18" s="259"/>
      <c r="AF18" s="253" t="s">
        <v>212</v>
      </c>
      <c r="AG18" s="259">
        <v>13891905</v>
      </c>
      <c r="AH18" s="259">
        <v>12143165</v>
      </c>
      <c r="AI18" s="259">
        <v>14606259</v>
      </c>
      <c r="AJ18" s="259"/>
      <c r="AL18" s="253" t="s">
        <v>212</v>
      </c>
      <c r="AM18" s="259">
        <v>7088673</v>
      </c>
      <c r="AN18" s="259">
        <v>7146925</v>
      </c>
      <c r="AO18" s="259">
        <v>6799164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213</v>
      </c>
      <c r="AA19" s="259">
        <v>43965686</v>
      </c>
      <c r="AB19" s="259">
        <v>43897248</v>
      </c>
      <c r="AC19" s="259">
        <v>46519669</v>
      </c>
      <c r="AD19" s="259"/>
      <c r="AF19" s="253" t="s">
        <v>213</v>
      </c>
      <c r="AG19" s="259">
        <v>15094063</v>
      </c>
      <c r="AH19" s="259">
        <v>13745088</v>
      </c>
      <c r="AI19" s="259">
        <v>14827296</v>
      </c>
      <c r="AJ19" s="259"/>
      <c r="AL19" s="253" t="s">
        <v>213</v>
      </c>
      <c r="AM19" s="259">
        <v>6896804</v>
      </c>
      <c r="AN19" s="259">
        <v>6165562</v>
      </c>
      <c r="AO19" s="259">
        <v>7356730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59"/>
      <c r="AC20" s="259"/>
      <c r="AD20" s="259"/>
      <c r="AH20" s="259"/>
      <c r="AI20" s="259"/>
      <c r="AJ20" s="259"/>
      <c r="AN20" s="259"/>
      <c r="AO20" s="259"/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C22" s="259"/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C23" s="259"/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C24" s="259"/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C25" s="259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C26" s="259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C27" s="259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C28" s="259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C29" s="259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C30" s="259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C31" s="259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214</v>
      </c>
      <c r="AA33" s="257"/>
      <c r="AB33" s="257"/>
      <c r="AF33" s="257" t="s">
        <v>215</v>
      </c>
      <c r="AG33" s="257"/>
      <c r="AL33" s="257" t="s">
        <v>216</v>
      </c>
      <c r="AM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58">
        <v>2020</v>
      </c>
      <c r="AC34" s="258">
        <v>2021</v>
      </c>
      <c r="AD34" s="258">
        <v>2022</v>
      </c>
      <c r="AG34" s="258">
        <v>2019</v>
      </c>
      <c r="AH34" s="258">
        <v>2020</v>
      </c>
      <c r="AI34" s="258">
        <v>2021</v>
      </c>
      <c r="AJ34" s="258">
        <v>2022</v>
      </c>
      <c r="AM34" s="258">
        <v>2019</v>
      </c>
      <c r="AN34" s="258">
        <v>2020</v>
      </c>
      <c r="AO34" s="258">
        <v>2021</v>
      </c>
      <c r="AP34" s="258">
        <v>2022</v>
      </c>
    </row>
    <row r="35" spans="1:42" ht="15" customHeigh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202</v>
      </c>
      <c r="AA35" s="259">
        <v>21616722</v>
      </c>
      <c r="AB35" s="259">
        <v>21713940</v>
      </c>
      <c r="AC35" s="259">
        <v>21954468</v>
      </c>
      <c r="AD35" s="259">
        <v>22253438</v>
      </c>
      <c r="AF35" s="253" t="s">
        <v>202</v>
      </c>
      <c r="AG35" s="259">
        <v>15688961</v>
      </c>
      <c r="AH35" s="259">
        <v>15760826</v>
      </c>
      <c r="AI35" s="259">
        <v>16670260</v>
      </c>
      <c r="AJ35" s="259">
        <v>15955111</v>
      </c>
      <c r="AL35" s="253" t="s">
        <v>202</v>
      </c>
      <c r="AM35" s="259">
        <v>1426519</v>
      </c>
      <c r="AN35" s="259">
        <v>1436084</v>
      </c>
      <c r="AO35" s="259">
        <v>1487154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203</v>
      </c>
      <c r="AA36" s="259">
        <v>21387737</v>
      </c>
      <c r="AB36" s="259">
        <v>21770037</v>
      </c>
      <c r="AC36" s="259">
        <v>21414677</v>
      </c>
      <c r="AD36" s="259">
        <v>21336156</v>
      </c>
      <c r="AF36" s="253" t="s">
        <v>203</v>
      </c>
      <c r="AG36" s="259">
        <v>15273403</v>
      </c>
      <c r="AH36" s="259">
        <v>15335512</v>
      </c>
      <c r="AI36" s="259">
        <v>15530857</v>
      </c>
      <c r="AJ36" s="259">
        <v>14718939</v>
      </c>
      <c r="AL36" s="253" t="s">
        <v>203</v>
      </c>
      <c r="AM36" s="259">
        <v>1390109</v>
      </c>
      <c r="AN36" s="259">
        <v>1383390</v>
      </c>
      <c r="AO36" s="259">
        <v>1366845</v>
      </c>
      <c r="AP36" s="259">
        <v>1349473</v>
      </c>
    </row>
    <row r="37" spans="1:42" ht="15" customHeigh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204</v>
      </c>
      <c r="AA37" s="259">
        <v>23910619</v>
      </c>
      <c r="AB37" s="259">
        <v>21880853</v>
      </c>
      <c r="AC37" s="259">
        <v>23881813</v>
      </c>
      <c r="AD37" s="259">
        <v>22797540</v>
      </c>
      <c r="AF37" s="253" t="s">
        <v>204</v>
      </c>
      <c r="AG37" s="259">
        <v>16762324</v>
      </c>
      <c r="AH37" s="259">
        <v>15513384</v>
      </c>
      <c r="AI37" s="259">
        <v>16770863</v>
      </c>
      <c r="AJ37" s="259">
        <v>15576897</v>
      </c>
      <c r="AL37" s="253" t="s">
        <v>204</v>
      </c>
      <c r="AM37" s="259">
        <v>1468626</v>
      </c>
      <c r="AN37" s="259">
        <v>1346068</v>
      </c>
      <c r="AO37" s="259">
        <v>1483236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205</v>
      </c>
      <c r="AA38" s="259">
        <v>23932607</v>
      </c>
      <c r="AB38" s="259">
        <v>19851154</v>
      </c>
      <c r="AC38" s="259">
        <v>23820669</v>
      </c>
      <c r="AD38" s="259">
        <v>23589473</v>
      </c>
      <c r="AF38" s="253" t="s">
        <v>205</v>
      </c>
      <c r="AG38" s="259">
        <v>17092661</v>
      </c>
      <c r="AH38" s="259">
        <v>15415920</v>
      </c>
      <c r="AI38" s="259">
        <v>17248759</v>
      </c>
      <c r="AJ38" s="259">
        <v>16524574</v>
      </c>
      <c r="AL38" s="253" t="s">
        <v>205</v>
      </c>
      <c r="AM38" s="259">
        <v>1482835</v>
      </c>
      <c r="AN38" s="259">
        <v>1295678</v>
      </c>
      <c r="AO38" s="259">
        <v>1498199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206</v>
      </c>
      <c r="AA39" s="259">
        <v>25421795</v>
      </c>
      <c r="AB39" s="259">
        <v>19456818</v>
      </c>
      <c r="AC39" s="259">
        <v>23325659</v>
      </c>
      <c r="AD39" s="259">
        <v>25966576</v>
      </c>
      <c r="AF39" s="253" t="s">
        <v>206</v>
      </c>
      <c r="AG39" s="259">
        <v>17842847</v>
      </c>
      <c r="AH39" s="259">
        <v>14370790</v>
      </c>
      <c r="AI39" s="259">
        <v>16358886</v>
      </c>
      <c r="AJ39" s="259">
        <v>17841436</v>
      </c>
      <c r="AL39" s="253" t="s">
        <v>206</v>
      </c>
      <c r="AM39" s="259">
        <v>1569777</v>
      </c>
      <c r="AN39" s="259">
        <v>1232285</v>
      </c>
      <c r="AO39" s="259">
        <v>1434774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207</v>
      </c>
      <c r="AA40" s="259">
        <v>23125768</v>
      </c>
      <c r="AB40" s="259">
        <v>20538508</v>
      </c>
      <c r="AC40" s="259">
        <v>23428423</v>
      </c>
      <c r="AD40" s="259">
        <v>23932527</v>
      </c>
      <c r="AF40" s="253" t="s">
        <v>207</v>
      </c>
      <c r="AG40" s="259">
        <v>16406477</v>
      </c>
      <c r="AH40" s="259">
        <v>15053681</v>
      </c>
      <c r="AI40" s="259">
        <v>16563394</v>
      </c>
      <c r="AJ40" s="259">
        <v>16148010</v>
      </c>
      <c r="AL40" s="253" t="s">
        <v>207</v>
      </c>
      <c r="AM40" s="259">
        <v>1459480</v>
      </c>
      <c r="AN40" s="259">
        <v>1272315</v>
      </c>
      <c r="AO40" s="259">
        <v>1478879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208</v>
      </c>
      <c r="AA41" s="259">
        <v>24306034</v>
      </c>
      <c r="AB41" s="259">
        <v>22269168</v>
      </c>
      <c r="AC41" s="259">
        <v>23652061</v>
      </c>
      <c r="AD41" s="259">
        <v>23546583</v>
      </c>
      <c r="AF41" s="253" t="s">
        <v>208</v>
      </c>
      <c r="AG41" s="259">
        <v>17282258</v>
      </c>
      <c r="AH41" s="259">
        <v>16353888</v>
      </c>
      <c r="AI41" s="259">
        <v>17042833</v>
      </c>
      <c r="AJ41" s="259">
        <v>16416328</v>
      </c>
      <c r="AL41" s="253" t="s">
        <v>208</v>
      </c>
      <c r="AM41" s="259">
        <v>1551040</v>
      </c>
      <c r="AN41" s="259">
        <v>1405762</v>
      </c>
      <c r="AO41" s="259">
        <v>1554049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209</v>
      </c>
      <c r="AA42" s="259">
        <v>21902550</v>
      </c>
      <c r="AB42" s="259">
        <v>21829983</v>
      </c>
      <c r="AC42" s="259">
        <v>23119760</v>
      </c>
      <c r="AD42" s="259"/>
      <c r="AF42" s="253" t="s">
        <v>209</v>
      </c>
      <c r="AG42" s="259">
        <v>16173912</v>
      </c>
      <c r="AH42" s="259">
        <v>16721585</v>
      </c>
      <c r="AI42" s="259">
        <v>16886911</v>
      </c>
      <c r="AJ42" s="259"/>
      <c r="AL42" s="253" t="s">
        <v>209</v>
      </c>
      <c r="AM42" s="259">
        <v>1468306</v>
      </c>
      <c r="AN42" s="259">
        <v>1449810</v>
      </c>
      <c r="AO42" s="259">
        <v>1522958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210</v>
      </c>
      <c r="AA43" s="259">
        <v>21969911</v>
      </c>
      <c r="AB43" s="259">
        <v>21967773</v>
      </c>
      <c r="AC43" s="259">
        <v>22394269</v>
      </c>
      <c r="AD43" s="259"/>
      <c r="AF43" s="253" t="s">
        <v>210</v>
      </c>
      <c r="AG43" s="259">
        <v>15730480</v>
      </c>
      <c r="AH43" s="259">
        <v>16527782</v>
      </c>
      <c r="AI43" s="259">
        <v>15999030</v>
      </c>
      <c r="AJ43" s="259"/>
      <c r="AL43" s="253" t="s">
        <v>210</v>
      </c>
      <c r="AM43" s="259">
        <v>1426564</v>
      </c>
      <c r="AN43" s="259">
        <v>1425631</v>
      </c>
      <c r="AO43" s="259">
        <v>1468002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211</v>
      </c>
      <c r="AA44" s="259">
        <v>23848860</v>
      </c>
      <c r="AB44" s="259">
        <v>23542586</v>
      </c>
      <c r="AC44" s="259">
        <v>23042069</v>
      </c>
      <c r="AD44" s="259"/>
      <c r="AF44" s="253" t="s">
        <v>211</v>
      </c>
      <c r="AG44" s="259">
        <v>16909291</v>
      </c>
      <c r="AH44" s="259">
        <v>17663441</v>
      </c>
      <c r="AI44" s="259">
        <v>16285920</v>
      </c>
      <c r="AJ44" s="259"/>
      <c r="AL44" s="253" t="s">
        <v>211</v>
      </c>
      <c r="AM44" s="259">
        <v>1531356</v>
      </c>
      <c r="AN44" s="259">
        <v>1533480</v>
      </c>
      <c r="AO44" s="259">
        <v>1458303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212</v>
      </c>
      <c r="AA45" s="259">
        <v>21694089</v>
      </c>
      <c r="AB45" s="259">
        <v>23498333</v>
      </c>
      <c r="AC45" s="259">
        <v>23050267</v>
      </c>
      <c r="AD45" s="259"/>
      <c r="AF45" s="253" t="s">
        <v>212</v>
      </c>
      <c r="AG45" s="259">
        <v>15188037</v>
      </c>
      <c r="AH45" s="259">
        <v>17495635</v>
      </c>
      <c r="AI45" s="259">
        <v>16197439</v>
      </c>
      <c r="AJ45" s="259"/>
      <c r="AL45" s="253" t="s">
        <v>212</v>
      </c>
      <c r="AM45" s="259">
        <v>1355608</v>
      </c>
      <c r="AN45" s="259">
        <v>1493039</v>
      </c>
      <c r="AO45" s="259">
        <v>1476539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213</v>
      </c>
      <c r="AA46" s="259">
        <v>20944890</v>
      </c>
      <c r="AB46" s="259">
        <v>23129018</v>
      </c>
      <c r="AC46" s="259">
        <v>23101926</v>
      </c>
      <c r="AD46" s="259"/>
      <c r="AF46" s="253" t="s">
        <v>213</v>
      </c>
      <c r="AG46" s="259">
        <v>15091336</v>
      </c>
      <c r="AH46" s="259">
        <v>17404768</v>
      </c>
      <c r="AI46" s="259">
        <v>16403302</v>
      </c>
      <c r="AJ46" s="259"/>
      <c r="AL46" s="253" t="s">
        <v>213</v>
      </c>
      <c r="AM46" s="259">
        <v>1342806</v>
      </c>
      <c r="AN46" s="259">
        <v>1495290</v>
      </c>
      <c r="AO46" s="259">
        <v>1479590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59"/>
      <c r="AC47" s="259"/>
      <c r="AD47" s="259"/>
      <c r="AH47" s="259"/>
      <c r="AI47" s="259"/>
      <c r="AJ47" s="259"/>
      <c r="AN47" s="259"/>
      <c r="AO47" s="259"/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</row>
    <row r="49" spans="1:27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</row>
    <row r="50" spans="1:27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</row>
    <row r="51" spans="1:27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</row>
    <row r="52" spans="1:27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</row>
    <row r="53" spans="1:27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</row>
    <row r="54" spans="1:27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</row>
    <row r="55" spans="1:27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</row>
    <row r="56" spans="1:27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</row>
    <row r="57" spans="1:27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</row>
    <row r="58" spans="1:27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</row>
    <row r="59" spans="1:27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27" ht="15" customHeight="1">
      <c r="B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Z60" s="259"/>
      <c r="AA60" s="259"/>
    </row>
    <row r="61" spans="1:27" ht="15" customHeight="1">
      <c r="B61" s="133"/>
      <c r="H61" s="16"/>
      <c r="I61" s="17"/>
      <c r="J61" s="16"/>
      <c r="K61" s="16"/>
      <c r="L61" s="17"/>
      <c r="M61" s="17"/>
      <c r="N61" s="16"/>
      <c r="O61" s="16"/>
      <c r="P61" s="17"/>
      <c r="Q61" s="24"/>
      <c r="Z61" s="259"/>
      <c r="AA61" s="259"/>
    </row>
    <row r="62" spans="1:27" ht="15" customHeight="1">
      <c r="B62" s="133"/>
      <c r="H62"/>
      <c r="I62"/>
      <c r="J62" s="17"/>
      <c r="K62" s="17"/>
      <c r="L62" s="17"/>
      <c r="M62"/>
      <c r="N62" s="17"/>
      <c r="O62" s="17"/>
      <c r="P62" s="17"/>
      <c r="Q62" s="17"/>
      <c r="Z62" s="259"/>
      <c r="AA62" s="259"/>
    </row>
    <row r="63" spans="1:27" ht="15" customHeight="1">
      <c r="B63" s="133"/>
      <c r="H63"/>
      <c r="I63"/>
      <c r="J63" s="133"/>
      <c r="K63" s="133"/>
      <c r="L63" s="133"/>
      <c r="M63"/>
      <c r="N63" s="133"/>
      <c r="O63" s="133"/>
      <c r="P63" s="133"/>
      <c r="Q63" s="133"/>
      <c r="Z63" s="259"/>
      <c r="AA63" s="259"/>
    </row>
    <row r="64" spans="1:27" ht="15" customHeight="1">
      <c r="B64" s="133"/>
      <c r="C64" s="133"/>
      <c r="D64" s="133"/>
      <c r="E64" s="133"/>
      <c r="F64" s="133"/>
      <c r="G64" s="133"/>
      <c r="H64"/>
      <c r="I64" s="133"/>
      <c r="J64" s="133"/>
      <c r="K64" s="133"/>
      <c r="L64" s="133"/>
      <c r="M64" s="133"/>
      <c r="N64" s="133"/>
      <c r="O64" s="133"/>
      <c r="P64" s="133"/>
      <c r="Q64" s="133"/>
      <c r="Z64" s="259"/>
      <c r="AA64" s="259"/>
    </row>
    <row r="65" spans="2:27" ht="15" customHeight="1"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Z65" s="259"/>
      <c r="AA65" s="259"/>
    </row>
    <row r="66" spans="2:27" ht="15" customHeight="1">
      <c r="B66" s="133"/>
      <c r="C66" s="17"/>
      <c r="D66" s="16"/>
      <c r="E66" s="16"/>
      <c r="F66" s="17"/>
      <c r="G66" s="24"/>
      <c r="H66" s="16"/>
      <c r="I66" s="17"/>
      <c r="J66" s="16"/>
      <c r="K66" s="16"/>
      <c r="L66" s="17"/>
      <c r="M66" s="17"/>
      <c r="N66" s="16"/>
      <c r="O66" s="16"/>
      <c r="P66" s="17"/>
      <c r="Q66" s="24"/>
    </row>
    <row r="67" spans="2:27" ht="15" customHeight="1">
      <c r="B67" s="133"/>
      <c r="C67"/>
      <c r="D67" s="17"/>
      <c r="E67" s="17"/>
      <c r="F67" s="17"/>
      <c r="G67" s="17"/>
      <c r="H67"/>
      <c r="I67"/>
      <c r="J67" s="17"/>
      <c r="K67" s="17"/>
      <c r="L67" s="17"/>
      <c r="M67"/>
      <c r="N67" s="17"/>
      <c r="O67" s="17"/>
      <c r="P67" s="17"/>
      <c r="Q67" s="17"/>
    </row>
    <row r="68" spans="2:27" ht="15" customHeight="1">
      <c r="B68" s="133"/>
      <c r="C68"/>
      <c r="D68" s="133"/>
      <c r="E68" s="133"/>
      <c r="F68" s="133"/>
      <c r="G68" s="133"/>
      <c r="H68"/>
      <c r="I68"/>
      <c r="J68" s="133"/>
      <c r="K68" s="133"/>
      <c r="L68" s="133"/>
      <c r="M68"/>
      <c r="N68" s="133"/>
      <c r="O68" s="133"/>
      <c r="P68" s="133"/>
      <c r="Q68" s="133"/>
    </row>
  </sheetData>
  <pageMargins left="0.63" right="0.25" top="0.47" bottom="0.19" header="0.3" footer="0.15"/>
  <pageSetup paperSize="9" scale="54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B08AE-D8B8-4EC7-A792-43141BCD6E15}">
  <sheetPr>
    <pageSetUpPr fitToPage="1"/>
  </sheetPr>
  <dimension ref="A1:AQ59"/>
  <sheetViews>
    <sheetView showGridLines="0" zoomScale="70" zoomScaleNormal="70" workbookViewId="0"/>
  </sheetViews>
  <sheetFormatPr baseColWidth="10" defaultColWidth="11.44140625" defaultRowHeight="15" customHeight="1"/>
  <cols>
    <col min="1" max="1" width="3.6640625" style="247" customWidth="1"/>
    <col min="2" max="8" width="11.5546875" style="247" customWidth="1"/>
    <col min="9" max="9" width="3.6640625" style="247" customWidth="1"/>
    <col min="10" max="16" width="11.5546875" style="247" customWidth="1"/>
    <col min="17" max="17" width="3.6640625" style="247" customWidth="1"/>
    <col min="18" max="25" width="11.5546875" style="247" customWidth="1"/>
    <col min="26" max="27" width="12.88671875" style="263" customWidth="1"/>
    <col min="28" max="29" width="12.88671875" style="264" customWidth="1"/>
    <col min="30" max="31" width="12.88671875" style="263" customWidth="1"/>
    <col min="32" max="33" width="12.88671875" style="264" customWidth="1"/>
    <col min="34" max="35" width="12.88671875" style="263" customWidth="1"/>
    <col min="36" max="37" width="12.88671875" style="264" customWidth="1"/>
    <col min="38" max="43" width="12.88671875" style="263" customWidth="1"/>
    <col min="44" max="63" width="12.88671875" style="247" customWidth="1"/>
    <col min="64" max="16384" width="11.44140625" style="247"/>
  </cols>
  <sheetData>
    <row r="1" spans="1:39" ht="24.6">
      <c r="B1" s="251" t="s">
        <v>217</v>
      </c>
      <c r="C1" s="260"/>
      <c r="D1" s="260"/>
      <c r="E1" s="260"/>
      <c r="F1" s="260"/>
      <c r="G1" s="260"/>
      <c r="H1" s="260"/>
      <c r="I1" s="260"/>
      <c r="J1" s="260"/>
      <c r="K1" s="260"/>
      <c r="T1" s="261"/>
      <c r="U1" s="261"/>
      <c r="V1" s="261"/>
      <c r="W1" s="261"/>
      <c r="X1" s="261"/>
      <c r="Y1" s="261"/>
      <c r="Z1" s="262" t="s">
        <v>218</v>
      </c>
    </row>
    <row r="2" spans="1:39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2" t="s">
        <v>219</v>
      </c>
    </row>
    <row r="3" spans="1:39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2" t="s">
        <v>220</v>
      </c>
    </row>
    <row r="4" spans="1:39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2" t="s">
        <v>221</v>
      </c>
    </row>
    <row r="5" spans="1:39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AE5" s="266"/>
    </row>
    <row r="6" spans="1:39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172</v>
      </c>
      <c r="Y6" s="261"/>
      <c r="Z6" s="266" t="s">
        <v>199</v>
      </c>
      <c r="AA6" s="264"/>
      <c r="AC6" s="263"/>
      <c r="AD6" s="266" t="s">
        <v>200</v>
      </c>
      <c r="AE6" s="264"/>
      <c r="AG6" s="263"/>
      <c r="AH6" s="266" t="s">
        <v>201</v>
      </c>
      <c r="AI6" s="264"/>
      <c r="AK6" s="263"/>
    </row>
    <row r="7" spans="1:39" ht="15" customHeight="1" thickBo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AA7" s="267">
        <v>2021</v>
      </c>
      <c r="AB7" s="267">
        <v>2022</v>
      </c>
      <c r="AC7" s="263"/>
      <c r="AE7" s="267">
        <v>2021</v>
      </c>
      <c r="AF7" s="267">
        <v>2022</v>
      </c>
      <c r="AG7" s="263"/>
      <c r="AI7" s="267">
        <v>2021</v>
      </c>
      <c r="AJ7" s="267">
        <v>2022</v>
      </c>
      <c r="AK7" s="263"/>
    </row>
    <row r="8" spans="1:39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Z8" s="263" t="s">
        <v>202</v>
      </c>
      <c r="AA8" s="264">
        <v>-7.2201224602575137E-2</v>
      </c>
      <c r="AB8" s="264">
        <v>0.10032763489485419</v>
      </c>
      <c r="AC8" s="263"/>
      <c r="AD8" s="263" t="s">
        <v>202</v>
      </c>
      <c r="AE8" s="264">
        <v>-0.17792630991703062</v>
      </c>
      <c r="AF8" s="264">
        <v>0.14856750269498575</v>
      </c>
      <c r="AG8" s="263"/>
      <c r="AH8" s="263" t="s">
        <v>202</v>
      </c>
      <c r="AI8" s="264">
        <v>-8.8871832047763069E-2</v>
      </c>
      <c r="AJ8" s="264">
        <v>0.26391040888376266</v>
      </c>
      <c r="AK8" s="263"/>
      <c r="AL8" s="268" t="s">
        <v>222</v>
      </c>
      <c r="AM8" s="269">
        <v>2022</v>
      </c>
    </row>
    <row r="9" spans="1:39" ht="15" customHeight="1" thickBo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63" t="s">
        <v>203</v>
      </c>
      <c r="AA9" s="264">
        <v>-6.6668414505015788E-2</v>
      </c>
      <c r="AB9" s="264">
        <v>9.3288286965419326E-2</v>
      </c>
      <c r="AC9" s="263"/>
      <c r="AD9" s="263" t="s">
        <v>203</v>
      </c>
      <c r="AE9" s="264">
        <v>-0.15681915443965877</v>
      </c>
      <c r="AF9" s="264">
        <v>0.14900524483073341</v>
      </c>
      <c r="AG9" s="263"/>
      <c r="AH9" s="263" t="s">
        <v>203</v>
      </c>
      <c r="AI9" s="264">
        <v>-7.108549272914047E-2</v>
      </c>
      <c r="AJ9" s="264">
        <v>0.24027416704411322</v>
      </c>
      <c r="AK9" s="263"/>
      <c r="AL9" s="270" t="s">
        <v>223</v>
      </c>
      <c r="AM9" s="271">
        <v>2021</v>
      </c>
    </row>
    <row r="10" spans="1:39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63" t="s">
        <v>204</v>
      </c>
      <c r="AA10" s="264">
        <v>-2.8344070185333834E-2</v>
      </c>
      <c r="AB10" s="264">
        <v>5.6148488778304542E-2</v>
      </c>
      <c r="AC10" s="263"/>
      <c r="AD10" s="263" t="s">
        <v>204</v>
      </c>
      <c r="AE10" s="264">
        <v>-0.11696213495499108</v>
      </c>
      <c r="AF10" s="264">
        <v>0.11245768695199644</v>
      </c>
      <c r="AG10" s="263"/>
      <c r="AH10" s="263" t="s">
        <v>204</v>
      </c>
      <c r="AI10" s="264">
        <v>-1.7593952076477848E-2</v>
      </c>
      <c r="AJ10" s="264">
        <v>0.1387519431196732</v>
      </c>
      <c r="AK10" s="263"/>
    </row>
    <row r="11" spans="1:39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63" t="s">
        <v>205</v>
      </c>
      <c r="AA11" s="264">
        <v>-5.7325572809745044E-4</v>
      </c>
      <c r="AB11" s="264">
        <v>5.8997513498875519E-2</v>
      </c>
      <c r="AC11" s="263"/>
      <c r="AD11" s="263" t="s">
        <v>205</v>
      </c>
      <c r="AE11" s="264">
        <v>-0.11595235834858542</v>
      </c>
      <c r="AF11" s="264">
        <v>0.13223409586123908</v>
      </c>
      <c r="AG11" s="263"/>
      <c r="AH11" s="263" t="s">
        <v>205</v>
      </c>
      <c r="AI11" s="264">
        <v>3.3997020675711698E-2</v>
      </c>
      <c r="AJ11" s="264">
        <v>0.12524430974707529</v>
      </c>
      <c r="AK11" s="263"/>
    </row>
    <row r="12" spans="1:39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63" t="s">
        <v>206</v>
      </c>
      <c r="AA12" s="264">
        <v>3.390670658299328E-2</v>
      </c>
      <c r="AB12" s="264">
        <v>7.3313610554215536E-2</v>
      </c>
      <c r="AC12" s="263"/>
      <c r="AD12" s="263" t="s">
        <v>206</v>
      </c>
      <c r="AE12" s="264">
        <v>-7.7024265100422581E-2</v>
      </c>
      <c r="AF12" s="264">
        <v>0.12498097655058843</v>
      </c>
      <c r="AG12" s="263"/>
      <c r="AH12" s="263" t="s">
        <v>206</v>
      </c>
      <c r="AI12" s="264">
        <v>8.9313646457463564E-2</v>
      </c>
      <c r="AJ12" s="264">
        <v>0.13890323046813166</v>
      </c>
      <c r="AK12" s="263"/>
    </row>
    <row r="13" spans="1:39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63" t="s">
        <v>207</v>
      </c>
      <c r="AA13" s="264">
        <v>4.6953426504110073E-2</v>
      </c>
      <c r="AB13" s="264">
        <v>7.3439596797486642E-2</v>
      </c>
      <c r="AC13" s="263"/>
      <c r="AD13" s="263" t="s">
        <v>207</v>
      </c>
      <c r="AE13" s="264">
        <v>-5.9606414433635138E-2</v>
      </c>
      <c r="AF13" s="264">
        <v>0.12482933296494295</v>
      </c>
      <c r="AG13" s="263"/>
      <c r="AH13" s="263" t="s">
        <v>207</v>
      </c>
      <c r="AI13" s="264">
        <v>0.1047887990879228</v>
      </c>
      <c r="AJ13" s="264">
        <v>0.1370323317680443</v>
      </c>
      <c r="AK13" s="263"/>
    </row>
    <row r="14" spans="1:39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63" t="s">
        <v>208</v>
      </c>
      <c r="AA14" s="264">
        <v>5.321626473091072E-2</v>
      </c>
      <c r="AB14" s="264">
        <v>6.9328686383827859E-2</v>
      </c>
      <c r="AC14" s="263"/>
      <c r="AD14" s="263" t="s">
        <v>208</v>
      </c>
      <c r="AE14" s="264">
        <v>-4.2766537305600705E-2</v>
      </c>
      <c r="AF14" s="264">
        <v>0.12420096505996853</v>
      </c>
      <c r="AG14" s="263"/>
      <c r="AH14" s="263" t="s">
        <v>208</v>
      </c>
      <c r="AI14" s="264">
        <v>0.12234334972297461</v>
      </c>
      <c r="AJ14" s="264">
        <v>0.12142355404340237</v>
      </c>
      <c r="AK14" s="263"/>
    </row>
    <row r="15" spans="1:39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63" t="s">
        <v>209</v>
      </c>
      <c r="AA15" s="264">
        <v>6.3655221527360764E-2</v>
      </c>
      <c r="AC15" s="263"/>
      <c r="AD15" s="263" t="s">
        <v>209</v>
      </c>
      <c r="AE15" s="264">
        <v>-1.5460735481822497E-2</v>
      </c>
      <c r="AG15" s="263"/>
      <c r="AH15" s="263" t="s">
        <v>209</v>
      </c>
      <c r="AI15" s="264">
        <v>0.14209143876768907</v>
      </c>
      <c r="AK15" s="263"/>
    </row>
    <row r="16" spans="1:39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3" t="s">
        <v>210</v>
      </c>
      <c r="AA16" s="264">
        <v>6.0889961969038495E-2</v>
      </c>
      <c r="AC16" s="263"/>
      <c r="AD16" s="263" t="s">
        <v>210</v>
      </c>
      <c r="AE16" s="264">
        <v>-6.2521025784393206E-3</v>
      </c>
      <c r="AG16" s="263"/>
      <c r="AH16" s="263" t="s">
        <v>210</v>
      </c>
      <c r="AI16" s="264">
        <v>0.12490043182571028</v>
      </c>
      <c r="AK16" s="263"/>
    </row>
    <row r="17" spans="1:37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3" t="s">
        <v>211</v>
      </c>
      <c r="AA17" s="264">
        <v>5.6689476150910849E-2</v>
      </c>
      <c r="AC17" s="263"/>
      <c r="AD17" s="263" t="s">
        <v>211</v>
      </c>
      <c r="AE17" s="264">
        <v>2.9161693914144847E-3</v>
      </c>
      <c r="AG17" s="263"/>
      <c r="AH17" s="263" t="s">
        <v>211</v>
      </c>
      <c r="AI17" s="264">
        <v>0.11001445710713412</v>
      </c>
      <c r="AK17" s="263"/>
    </row>
    <row r="18" spans="1:37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3" t="s">
        <v>212</v>
      </c>
      <c r="AA18" s="264">
        <v>5.5744720786396015E-2</v>
      </c>
      <c r="AC18" s="263"/>
      <c r="AD18" s="263" t="s">
        <v>212</v>
      </c>
      <c r="AE18" s="264">
        <v>1.8766975941681495E-2</v>
      </c>
      <c r="AG18" s="263"/>
      <c r="AH18" s="263" t="s">
        <v>212</v>
      </c>
      <c r="AI18" s="264">
        <v>9.4031503256254603E-2</v>
      </c>
      <c r="AK18" s="263"/>
    </row>
    <row r="19" spans="1:37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3" t="s">
        <v>213</v>
      </c>
      <c r="AA19" s="264">
        <v>5.608495042650645E-2</v>
      </c>
      <c r="AC19" s="263"/>
      <c r="AD19" s="263" t="s">
        <v>213</v>
      </c>
      <c r="AE19" s="264">
        <v>2.3705487428082678E-2</v>
      </c>
      <c r="AG19" s="263"/>
      <c r="AH19" s="263" t="s">
        <v>213</v>
      </c>
      <c r="AI19" s="264">
        <v>0.10195977755221521</v>
      </c>
      <c r="AK19" s="263"/>
    </row>
    <row r="20" spans="1:37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AA20" s="264"/>
      <c r="AC20" s="263"/>
      <c r="AE20" s="264"/>
      <c r="AG20" s="263"/>
      <c r="AI20" s="264"/>
      <c r="AK20" s="263"/>
    </row>
    <row r="21" spans="1:37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AA21" s="264"/>
      <c r="AC21" s="263"/>
      <c r="AE21" s="264"/>
      <c r="AG21" s="263"/>
      <c r="AI21" s="264"/>
      <c r="AK21" s="263"/>
    </row>
    <row r="22" spans="1:37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AA22" s="264"/>
      <c r="AC22" s="263"/>
      <c r="AE22" s="264"/>
      <c r="AG22" s="263"/>
      <c r="AI22" s="264"/>
      <c r="AK22" s="263"/>
    </row>
    <row r="23" spans="1:37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AA23" s="264"/>
      <c r="AC23" s="263"/>
      <c r="AE23" s="264"/>
      <c r="AG23" s="263"/>
      <c r="AI23" s="264"/>
      <c r="AK23" s="263"/>
    </row>
    <row r="24" spans="1:37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AA24" s="264"/>
      <c r="AC24" s="263"/>
      <c r="AE24" s="264"/>
      <c r="AG24" s="263"/>
      <c r="AI24" s="264"/>
      <c r="AK24" s="263"/>
    </row>
    <row r="25" spans="1:37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AA25" s="264"/>
      <c r="AC25" s="263"/>
      <c r="AE25" s="264"/>
      <c r="AG25" s="263"/>
      <c r="AI25" s="264"/>
      <c r="AK25" s="263"/>
    </row>
    <row r="26" spans="1:37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  <c r="AA26" s="264"/>
      <c r="AC26" s="263"/>
      <c r="AE26" s="264"/>
      <c r="AG26" s="263"/>
      <c r="AI26" s="264"/>
      <c r="AK26" s="263"/>
    </row>
    <row r="27" spans="1:37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  <c r="AA27" s="264"/>
      <c r="AC27" s="263"/>
      <c r="AE27" s="264"/>
      <c r="AG27" s="263"/>
      <c r="AI27" s="264"/>
      <c r="AK27" s="263"/>
    </row>
    <row r="28" spans="1:37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AA28" s="264"/>
      <c r="AC28" s="263"/>
      <c r="AE28" s="264"/>
      <c r="AG28" s="263"/>
      <c r="AI28" s="264"/>
      <c r="AK28" s="263"/>
    </row>
    <row r="29" spans="1:37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  <c r="AA29" s="264"/>
      <c r="AC29" s="263"/>
      <c r="AE29" s="264"/>
      <c r="AG29" s="263"/>
      <c r="AI29" s="264"/>
      <c r="AK29" s="263"/>
    </row>
    <row r="30" spans="1:37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  <c r="AA30" s="264"/>
      <c r="AC30" s="263"/>
      <c r="AE30" s="264"/>
      <c r="AG30" s="263"/>
      <c r="AI30" s="264"/>
      <c r="AK30" s="263"/>
    </row>
    <row r="31" spans="1:37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  <c r="AA31" s="264"/>
      <c r="AC31" s="263"/>
      <c r="AE31" s="264"/>
      <c r="AG31" s="263"/>
      <c r="AI31" s="264"/>
      <c r="AK31" s="263"/>
    </row>
    <row r="32" spans="1:37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  <c r="AA32" s="264"/>
      <c r="AC32" s="263"/>
      <c r="AE32" s="264"/>
      <c r="AG32" s="263"/>
      <c r="AI32" s="264"/>
      <c r="AK32" s="263"/>
    </row>
    <row r="33" spans="1:39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  <c r="Z33" s="266" t="s">
        <v>214</v>
      </c>
      <c r="AA33" s="264"/>
      <c r="AC33" s="263"/>
      <c r="AD33" s="266" t="s">
        <v>215</v>
      </c>
      <c r="AE33" s="264"/>
      <c r="AG33" s="263"/>
      <c r="AH33" s="266" t="s">
        <v>216</v>
      </c>
      <c r="AI33" s="264"/>
      <c r="AK33" s="263"/>
    </row>
    <row r="34" spans="1:39" ht="15" customHeight="1" thickBo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AA34" s="267">
        <v>2021</v>
      </c>
      <c r="AB34" s="267">
        <v>2022</v>
      </c>
      <c r="AC34" s="263"/>
      <c r="AE34" s="267">
        <v>2021</v>
      </c>
      <c r="AF34" s="267">
        <v>2022</v>
      </c>
      <c r="AG34" s="263"/>
      <c r="AI34" s="267">
        <v>2021</v>
      </c>
      <c r="AJ34" s="267">
        <v>2022</v>
      </c>
      <c r="AK34" s="263"/>
    </row>
    <row r="35" spans="1:39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  <c r="Z35" s="263" t="s">
        <v>202</v>
      </c>
      <c r="AA35" s="264">
        <v>1.107712372789095E-2</v>
      </c>
      <c r="AB35" s="264">
        <v>1.3617729202092192E-2</v>
      </c>
      <c r="AC35" s="263"/>
      <c r="AD35" s="263" t="s">
        <v>202</v>
      </c>
      <c r="AE35" s="264">
        <v>5.7702178807125935E-2</v>
      </c>
      <c r="AF35" s="264">
        <v>-4.2899690826657774E-2</v>
      </c>
      <c r="AG35" s="263"/>
      <c r="AH35" s="263" t="s">
        <v>202</v>
      </c>
      <c r="AI35" s="264">
        <v>3.5561986624737897E-2</v>
      </c>
      <c r="AJ35" s="264">
        <v>-1.7596698122723069E-2</v>
      </c>
      <c r="AK35" s="263"/>
      <c r="AL35" s="268" t="s">
        <v>224</v>
      </c>
      <c r="AM35" s="269">
        <v>2022</v>
      </c>
    </row>
    <row r="36" spans="1:39" ht="15" customHeight="1" thickBo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63" t="s">
        <v>203</v>
      </c>
      <c r="AA36" s="264">
        <v>-2.6407888128539979E-3</v>
      </c>
      <c r="AB36" s="264">
        <v>5.0830838375992473E-3</v>
      </c>
      <c r="AC36" s="263"/>
      <c r="AD36" s="263" t="s">
        <v>203</v>
      </c>
      <c r="AE36" s="264">
        <v>3.552762386362019E-2</v>
      </c>
      <c r="AF36" s="264">
        <v>-4.7422795923507836E-2</v>
      </c>
      <c r="AG36" s="263"/>
      <c r="AH36" s="263" t="s">
        <v>203</v>
      </c>
      <c r="AI36" s="264">
        <v>1.2245191833654018E-2</v>
      </c>
      <c r="AJ36" s="264">
        <v>-1.5256137090447481E-2</v>
      </c>
      <c r="AK36" s="263"/>
      <c r="AL36" s="270" t="s">
        <v>225</v>
      </c>
      <c r="AM36" s="271">
        <v>2021</v>
      </c>
    </row>
    <row r="37" spans="1:39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63" t="s">
        <v>204</v>
      </c>
      <c r="AA37" s="264">
        <v>2.8855395171990778E-2</v>
      </c>
      <c r="AB37" s="264">
        <v>-1.284478356427286E-2</v>
      </c>
      <c r="AC37" s="263"/>
      <c r="AD37" s="263" t="s">
        <v>204</v>
      </c>
      <c r="AE37" s="264">
        <v>5.0681658217141885E-2</v>
      </c>
      <c r="AF37" s="264">
        <v>-5.55630587123494E-2</v>
      </c>
      <c r="AG37" s="263"/>
      <c r="AH37" s="263" t="s">
        <v>204</v>
      </c>
      <c r="AI37" s="264">
        <v>4.1217445412865886E-2</v>
      </c>
      <c r="AJ37" s="264">
        <v>-3.2306988207925116E-2</v>
      </c>
      <c r="AK37" s="263"/>
    </row>
    <row r="38" spans="1:39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63" t="s">
        <v>205</v>
      </c>
      <c r="AA38" s="264">
        <v>6.8715312845533699E-2</v>
      </c>
      <c r="AB38" s="264">
        <v>-1.2023722822037683E-2</v>
      </c>
      <c r="AC38" s="263"/>
      <c r="AD38" s="263" t="s">
        <v>205</v>
      </c>
      <c r="AE38" s="264">
        <v>6.7634882360427612E-2</v>
      </c>
      <c r="AF38" s="264">
        <v>-5.2026269293068451E-2</v>
      </c>
      <c r="AG38" s="263"/>
      <c r="AH38" s="263" t="s">
        <v>205</v>
      </c>
      <c r="AI38" s="264">
        <v>6.8522051849220555E-2</v>
      </c>
      <c r="AJ38" s="264">
        <v>-2.7999117117938396E-2</v>
      </c>
      <c r="AK38" s="263"/>
    </row>
    <row r="39" spans="1:39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63" t="s">
        <v>206</v>
      </c>
      <c r="AA39" s="264">
        <v>9.2903636992539868E-2</v>
      </c>
      <c r="AB39" s="264">
        <v>1.3513406253361638E-2</v>
      </c>
      <c r="AC39" s="263"/>
      <c r="AD39" s="263" t="s">
        <v>206</v>
      </c>
      <c r="AE39" s="264">
        <v>8.0935625370566977E-2</v>
      </c>
      <c r="AF39" s="264">
        <v>-2.376697641821451E-2</v>
      </c>
      <c r="AG39" s="263"/>
      <c r="AH39" s="263" t="s">
        <v>206</v>
      </c>
      <c r="AI39" s="264">
        <v>8.6158597028014441E-2</v>
      </c>
      <c r="AJ39" s="264">
        <v>8.4440500189259633E-4</v>
      </c>
      <c r="AK39" s="263"/>
    </row>
    <row r="40" spans="1:39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63" t="s">
        <v>207</v>
      </c>
      <c r="AA40" s="264">
        <v>0.10074488478716503</v>
      </c>
      <c r="AB40" s="264">
        <v>1.4873865078394033E-2</v>
      </c>
      <c r="AC40" s="263"/>
      <c r="AD40" s="263" t="s">
        <v>207</v>
      </c>
      <c r="AE40" s="264">
        <v>8.4121339467344292E-2</v>
      </c>
      <c r="AF40" s="264">
        <v>-2.3986076114950662E-2</v>
      </c>
      <c r="AG40" s="263"/>
      <c r="AH40" s="263" t="s">
        <v>207</v>
      </c>
      <c r="AI40" s="264">
        <v>9.8328483445521045E-2</v>
      </c>
      <c r="AJ40" s="264">
        <v>2.2550924456453457E-4</v>
      </c>
      <c r="AK40" s="263"/>
    </row>
    <row r="41" spans="1:39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63" t="s">
        <v>208</v>
      </c>
      <c r="AA41" s="264">
        <v>9.4909456423107053E-2</v>
      </c>
      <c r="AB41" s="264">
        <v>1.2042047645319798E-2</v>
      </c>
      <c r="AC41" s="263"/>
      <c r="AD41" s="263" t="s">
        <v>208</v>
      </c>
      <c r="AE41" s="264">
        <v>7.7750834127204627E-2</v>
      </c>
      <c r="AF41" s="264">
        <v>-2.5859921395592948E-2</v>
      </c>
      <c r="AG41" s="263"/>
      <c r="AH41" s="263" t="s">
        <v>208</v>
      </c>
      <c r="AI41" s="264">
        <v>9.940200064407477E-2</v>
      </c>
      <c r="AJ41" s="264">
        <v>-3.2136817372885674E-3</v>
      </c>
      <c r="AK41" s="263"/>
    </row>
    <row r="42" spans="1:39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63" t="s">
        <v>209</v>
      </c>
      <c r="AA42" s="264">
        <v>9.0290162283593392E-2</v>
      </c>
      <c r="AC42" s="263"/>
      <c r="AD42" s="263" t="s">
        <v>209</v>
      </c>
      <c r="AE42" s="264">
        <v>6.8637918315036045E-2</v>
      </c>
      <c r="AG42" s="263"/>
      <c r="AH42" s="263" t="s">
        <v>209</v>
      </c>
      <c r="AI42" s="264">
        <v>9.2844062944951983E-2</v>
      </c>
      <c r="AK42" s="263"/>
    </row>
    <row r="43" spans="1:39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63" t="s">
        <v>210</v>
      </c>
      <c r="AA43" s="264">
        <v>8.2150303625241602E-2</v>
      </c>
      <c r="AC43" s="263"/>
      <c r="AD43" s="263" t="s">
        <v>210</v>
      </c>
      <c r="AE43" s="264">
        <v>5.6846746119525449E-2</v>
      </c>
      <c r="AG43" s="263"/>
      <c r="AH43" s="263" t="s">
        <v>210</v>
      </c>
      <c r="AI43" s="264">
        <v>8.5496124241785196E-2</v>
      </c>
      <c r="AK43" s="263"/>
    </row>
    <row r="44" spans="1:39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63" t="s">
        <v>211</v>
      </c>
      <c r="AA44" s="264">
        <v>7.0817381667195894E-2</v>
      </c>
      <c r="AC44" s="263"/>
      <c r="AD44" s="263" t="s">
        <v>211</v>
      </c>
      <c r="AE44" s="264">
        <v>4.1841214184188825E-2</v>
      </c>
      <c r="AG44" s="263"/>
      <c r="AH44" s="263" t="s">
        <v>211</v>
      </c>
      <c r="AI44" s="264">
        <v>7.0526888604864404E-2</v>
      </c>
      <c r="AK44" s="263"/>
    </row>
    <row r="45" spans="1:39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63" t="s">
        <v>212</v>
      </c>
      <c r="AA45" s="264">
        <v>6.1954659598844726E-2</v>
      </c>
      <c r="AC45" s="263"/>
      <c r="AD45" s="263" t="s">
        <v>212</v>
      </c>
      <c r="AE45" s="264">
        <v>3.0319697512395861E-2</v>
      </c>
      <c r="AG45" s="263"/>
      <c r="AH45" s="263" t="s">
        <v>212</v>
      </c>
      <c r="AI45" s="264">
        <v>6.2552353605993996E-2</v>
      </c>
      <c r="AK45" s="263"/>
    </row>
    <row r="46" spans="1:39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63" t="s">
        <v>213</v>
      </c>
      <c r="AA46" s="264">
        <v>5.6370216489294196E-2</v>
      </c>
      <c r="AC46" s="263"/>
      <c r="AD46" s="263" t="s">
        <v>213</v>
      </c>
      <c r="AE46" s="264">
        <v>2.2421777253976812E-2</v>
      </c>
      <c r="AG46" s="263"/>
      <c r="AH46" s="263" t="s">
        <v>213</v>
      </c>
      <c r="AI46" s="264">
        <v>5.6038250010495713E-2</v>
      </c>
      <c r="AK46" s="263"/>
    </row>
    <row r="47" spans="1:39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</row>
    <row r="48" spans="1:39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</row>
    <row r="49" spans="1:25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</row>
    <row r="50" spans="1:25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</row>
    <row r="51" spans="1:25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</row>
    <row r="52" spans="1:25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</row>
    <row r="53" spans="1:25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</row>
    <row r="54" spans="1:25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</row>
    <row r="55" spans="1:25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25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25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25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  <row r="59" spans="1:25" ht="15" customHeight="1">
      <c r="A59" s="261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  <c r="R59" s="261"/>
      <c r="S59" s="261"/>
      <c r="T59" s="261"/>
      <c r="U59" s="261"/>
      <c r="V59" s="261"/>
      <c r="W59" s="261"/>
      <c r="X59" s="261"/>
      <c r="Y59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F7C187-5CE3-40BF-BE71-29C3184F4ECC}">
  <sheetPr>
    <pageSetUpPr fitToPage="1"/>
  </sheetPr>
  <dimension ref="A1:AS65"/>
  <sheetViews>
    <sheetView showGridLines="0" zoomScale="70" zoomScaleNormal="70" zoomScalePageLayoutView="60" workbookViewId="0"/>
  </sheetViews>
  <sheetFormatPr baseColWidth="10" defaultColWidth="11.44140625" defaultRowHeight="15" customHeight="1"/>
  <cols>
    <col min="1" max="1" width="3.6640625" style="151" customWidth="1"/>
    <col min="2" max="8" width="11.5546875" style="151" customWidth="1"/>
    <col min="9" max="9" width="3.6640625" style="151" customWidth="1"/>
    <col min="10" max="16" width="11.5546875" style="151" customWidth="1"/>
    <col min="17" max="17" width="3.6640625" style="151" customWidth="1"/>
    <col min="18" max="24" width="11.5546875" style="151" customWidth="1"/>
    <col min="25" max="25" width="11.5546875" style="253" customWidth="1"/>
    <col min="26" max="27" width="12.88671875" style="253" customWidth="1"/>
    <col min="28" max="28" width="12.88671875" style="39" customWidth="1"/>
    <col min="29" max="29" width="12.88671875" style="254" customWidth="1"/>
    <col min="30" max="31" width="12.88671875" style="39" customWidth="1"/>
    <col min="32" max="32" width="12.88671875" style="254" customWidth="1"/>
    <col min="33" max="34" width="12.88671875" style="39" customWidth="1"/>
    <col min="35" max="35" width="12.88671875" style="254" customWidth="1"/>
    <col min="36" max="41" width="12.88671875" style="39" customWidth="1"/>
    <col min="42" max="45" width="12.88671875" style="253" customWidth="1"/>
    <col min="46" max="63" width="12.88671875" style="151" customWidth="1"/>
    <col min="64" max="16384" width="11.44140625" style="151"/>
  </cols>
  <sheetData>
    <row r="1" spans="1:42" ht="24.6">
      <c r="B1" s="251" t="s">
        <v>226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196</v>
      </c>
      <c r="AB1" s="39" t="s">
        <v>227</v>
      </c>
    </row>
    <row r="2" spans="1:42" ht="15" customHeight="1">
      <c r="A2" s="32"/>
      <c r="B2" s="252"/>
      <c r="C2" s="252"/>
      <c r="D2" s="252"/>
      <c r="E2" s="252"/>
      <c r="F2" s="252"/>
      <c r="G2" s="252"/>
      <c r="H2" s="252"/>
      <c r="J2" s="32"/>
      <c r="K2" s="32"/>
      <c r="L2" s="32"/>
      <c r="M2" s="32"/>
      <c r="N2" s="32"/>
      <c r="O2" s="32"/>
      <c r="P2" s="32"/>
      <c r="Q2" s="32"/>
      <c r="R2" s="32"/>
      <c r="S2" s="32"/>
      <c r="T2" s="252"/>
      <c r="U2" s="252"/>
      <c r="V2" s="252"/>
      <c r="W2" s="252"/>
      <c r="X2" s="252"/>
      <c r="Z2" s="253" t="s">
        <v>197</v>
      </c>
      <c r="AB2" s="39" t="s">
        <v>228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198</v>
      </c>
      <c r="AB3" s="39" t="s">
        <v>229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AB4" s="39" t="s">
        <v>230</v>
      </c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  <c r="AB5" s="39" t="s">
        <v>231</v>
      </c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172</v>
      </c>
      <c r="Z6" s="257" t="s">
        <v>199</v>
      </c>
      <c r="AA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72" t="s">
        <v>199</v>
      </c>
      <c r="AE7" s="272" t="s">
        <v>200</v>
      </c>
      <c r="AH7" s="272" t="s">
        <v>201</v>
      </c>
      <c r="AP7" s="258">
        <v>2022</v>
      </c>
    </row>
    <row r="8" spans="1:42" ht="15" customHeight="1" thickBo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202</v>
      </c>
      <c r="AA8" s="259">
        <v>46820440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203</v>
      </c>
      <c r="AA9" s="259">
        <v>44583561</v>
      </c>
      <c r="AB9" s="273">
        <v>44317</v>
      </c>
      <c r="AC9" s="254">
        <v>522.706906</v>
      </c>
      <c r="AE9" s="273">
        <v>44317</v>
      </c>
      <c r="AF9" s="254">
        <v>161.265244</v>
      </c>
      <c r="AH9" s="273">
        <v>44317</v>
      </c>
      <c r="AI9" s="254">
        <v>79.880838999999995</v>
      </c>
      <c r="AK9" s="274" t="s">
        <v>222</v>
      </c>
      <c r="AL9" s="275">
        <v>2022</v>
      </c>
      <c r="AP9" s="259">
        <v>7406116</v>
      </c>
    </row>
    <row r="10" spans="1:42" ht="15" customHeight="1" thickBo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204</v>
      </c>
      <c r="AA10" s="259">
        <v>48353601</v>
      </c>
      <c r="AB10" s="273">
        <v>44348</v>
      </c>
      <c r="AC10" s="254">
        <v>527.37724200000002</v>
      </c>
      <c r="AE10" s="273">
        <v>44348</v>
      </c>
      <c r="AF10" s="254">
        <v>161.762745</v>
      </c>
      <c r="AH10" s="273">
        <v>44348</v>
      </c>
      <c r="AI10" s="254">
        <v>80.977176999999998</v>
      </c>
      <c r="AK10" s="276" t="s">
        <v>232</v>
      </c>
      <c r="AL10" s="277">
        <v>2021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205</v>
      </c>
      <c r="AA11" s="259">
        <v>46400443</v>
      </c>
      <c r="AB11" s="273">
        <v>44378</v>
      </c>
      <c r="AC11" s="254">
        <v>531.21098400000005</v>
      </c>
      <c r="AE11" s="273">
        <v>44378</v>
      </c>
      <c r="AF11" s="254">
        <v>162.63255899999999</v>
      </c>
      <c r="AH11" s="273">
        <v>44378</v>
      </c>
      <c r="AI11" s="254">
        <v>82.306852000000006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206</v>
      </c>
      <c r="AA12" s="259">
        <v>51071331</v>
      </c>
      <c r="AB12" s="273">
        <v>44409</v>
      </c>
      <c r="AC12" s="254">
        <v>537.04507799999999</v>
      </c>
      <c r="AE12" s="273">
        <v>44409</v>
      </c>
      <c r="AF12" s="254">
        <v>165.14293799999999</v>
      </c>
      <c r="AH12" s="273">
        <v>44409</v>
      </c>
      <c r="AI12" s="254">
        <v>84.045151000000004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207</v>
      </c>
      <c r="AA13" s="259">
        <v>47139627</v>
      </c>
      <c r="AB13" s="273">
        <v>44440</v>
      </c>
      <c r="AC13" s="254">
        <v>538.74828400000001</v>
      </c>
      <c r="AE13" s="273">
        <v>44440</v>
      </c>
      <c r="AF13" s="254">
        <v>166.10875799999999</v>
      </c>
      <c r="AH13" s="273">
        <v>44440</v>
      </c>
      <c r="AI13" s="254">
        <v>84.124979999999994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208</v>
      </c>
      <c r="AA14" s="259">
        <v>48818378</v>
      </c>
      <c r="AB14" s="273">
        <v>44470</v>
      </c>
      <c r="AC14" s="254">
        <v>539.75075300000003</v>
      </c>
      <c r="AE14" s="273">
        <v>44470</v>
      </c>
      <c r="AF14" s="254">
        <v>167.314605</v>
      </c>
      <c r="AH14" s="273">
        <v>44470</v>
      </c>
      <c r="AI14" s="254">
        <v>84.137287999999998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209</v>
      </c>
      <c r="AA15" s="259">
        <v>48198107</v>
      </c>
      <c r="AB15" s="273">
        <v>44501</v>
      </c>
      <c r="AC15" s="254">
        <v>541.77923399999997</v>
      </c>
      <c r="AE15" s="273">
        <v>44501</v>
      </c>
      <c r="AF15" s="254">
        <v>169.77769900000001</v>
      </c>
      <c r="AH15" s="273">
        <v>44501</v>
      </c>
      <c r="AI15" s="254">
        <v>83.789527000000007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210</v>
      </c>
      <c r="AA16" s="259">
        <v>46635887</v>
      </c>
      <c r="AB16" s="273">
        <v>44531</v>
      </c>
      <c r="AC16" s="254">
        <v>544.40165500000001</v>
      </c>
      <c r="AE16" s="273">
        <v>44531</v>
      </c>
      <c r="AF16" s="254">
        <v>170.85990699999999</v>
      </c>
      <c r="AH16" s="273">
        <v>44531</v>
      </c>
      <c r="AI16" s="254">
        <v>84.980694999999997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211</v>
      </c>
      <c r="AA17" s="259">
        <v>48624088</v>
      </c>
      <c r="AB17" s="273">
        <v>44562</v>
      </c>
      <c r="AC17" s="254">
        <v>548.66491099999996</v>
      </c>
      <c r="AE17" s="273">
        <v>44562</v>
      </c>
      <c r="AF17" s="254">
        <v>172.822993</v>
      </c>
      <c r="AH17" s="273">
        <v>44562</v>
      </c>
      <c r="AI17" s="254">
        <v>86.689920000000001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212</v>
      </c>
      <c r="AA18" s="259">
        <v>43594127</v>
      </c>
      <c r="AB18" s="273">
        <v>44593</v>
      </c>
      <c r="AC18" s="254">
        <v>552.14293599999996</v>
      </c>
      <c r="AE18" s="273">
        <v>44593</v>
      </c>
      <c r="AF18" s="254">
        <v>174.63856899999999</v>
      </c>
      <c r="AH18" s="273">
        <v>44593</v>
      </c>
      <c r="AI18" s="254">
        <v>88.001256999999995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213</v>
      </c>
      <c r="AA19" s="259">
        <v>43965686</v>
      </c>
      <c r="AB19" s="273">
        <v>44621</v>
      </c>
      <c r="AC19" s="254">
        <v>551.66938400000004</v>
      </c>
      <c r="AE19" s="273">
        <v>44621</v>
      </c>
      <c r="AF19" s="254">
        <v>175.33267499999999</v>
      </c>
      <c r="AH19" s="273">
        <v>44621</v>
      </c>
      <c r="AI19" s="254">
        <v>87.711380000000005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73">
        <v>44652</v>
      </c>
      <c r="AC20" s="254">
        <v>554.72084099999995</v>
      </c>
      <c r="AE20" s="273">
        <v>44652</v>
      </c>
      <c r="AF20" s="254">
        <v>177.67643899999999</v>
      </c>
      <c r="AH20" s="273">
        <v>44652</v>
      </c>
      <c r="AI20" s="254">
        <v>88.352429000000001</v>
      </c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  <c r="AB21" s="273">
        <v>44682</v>
      </c>
      <c r="AC21" s="254">
        <v>560.560295</v>
      </c>
      <c r="AE21" s="273">
        <v>44682</v>
      </c>
      <c r="AF21" s="254">
        <v>179.30379099999999</v>
      </c>
      <c r="AH21" s="273">
        <v>44682</v>
      </c>
      <c r="AI21" s="254">
        <v>89.661679000000007</v>
      </c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B22" s="273">
        <v>44714</v>
      </c>
      <c r="AC22" s="254">
        <v>563.88575800000001</v>
      </c>
      <c r="AE22" s="273">
        <v>44714</v>
      </c>
      <c r="AF22" s="254">
        <v>180.98386099999999</v>
      </c>
      <c r="AH22" s="273">
        <v>44714</v>
      </c>
      <c r="AI22" s="254">
        <v>90.556487000000004</v>
      </c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B23" s="273">
        <v>44746</v>
      </c>
      <c r="AC23" s="254">
        <v>565.98780199999999</v>
      </c>
      <c r="AE23" s="273">
        <v>44746</v>
      </c>
      <c r="AF23" s="254">
        <v>182.73262700000001</v>
      </c>
      <c r="AH23" s="273">
        <v>44746</v>
      </c>
      <c r="AI23" s="254">
        <v>90.760827000000006</v>
      </c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B24" s="273">
        <v>44778</v>
      </c>
      <c r="AC24" s="254">
        <v>564.38430900000003</v>
      </c>
      <c r="AE24" s="273">
        <v>44778</v>
      </c>
      <c r="AF24" s="254">
        <v>181.57939099999999</v>
      </c>
      <c r="AH24" s="273">
        <v>44778</v>
      </c>
      <c r="AI24" s="254">
        <v>90.884389999999996</v>
      </c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B25" s="278"/>
      <c r="AE25" s="278"/>
      <c r="AH25" s="278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B26" s="278"/>
      <c r="AE26" s="278"/>
      <c r="AH26" s="278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B27" s="278"/>
      <c r="AE27" s="278"/>
      <c r="AH27" s="278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B28" s="278"/>
      <c r="AE28" s="278"/>
      <c r="AH28" s="278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B29" s="278"/>
      <c r="AE29" s="278"/>
      <c r="AH29" s="278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B30" s="278"/>
      <c r="AE30" s="278"/>
      <c r="AH30" s="278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B31" s="278"/>
      <c r="AE31" s="278"/>
      <c r="AH31" s="278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AB32" s="278"/>
      <c r="AE32" s="278"/>
      <c r="AH32" s="278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214</v>
      </c>
      <c r="AA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72" t="s">
        <v>214</v>
      </c>
      <c r="AE34" s="272" t="s">
        <v>215</v>
      </c>
      <c r="AH34" s="272" t="s">
        <v>233</v>
      </c>
      <c r="AP34" s="258">
        <v>2022</v>
      </c>
    </row>
    <row r="35" spans="1:42" ht="15" customHeight="1" thickBo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202</v>
      </c>
      <c r="AA35" s="259">
        <v>21616722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203</v>
      </c>
      <c r="AA36" s="259">
        <v>21387737</v>
      </c>
      <c r="AB36" s="273">
        <v>44317</v>
      </c>
      <c r="AC36" s="254">
        <v>271.17265500000002</v>
      </c>
      <c r="AE36" s="273">
        <v>44317</v>
      </c>
      <c r="AF36" s="254">
        <v>199.80040500000001</v>
      </c>
      <c r="AH36" s="273">
        <v>44317</v>
      </c>
      <c r="AI36" s="254">
        <v>17.345535000000002</v>
      </c>
      <c r="AK36" s="274" t="s">
        <v>224</v>
      </c>
      <c r="AL36" s="275">
        <v>2022</v>
      </c>
      <c r="AP36" s="259">
        <v>1349473</v>
      </c>
    </row>
    <row r="37" spans="1:42" ht="15" customHeight="1" thickBo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204</v>
      </c>
      <c r="AA37" s="259">
        <v>23910619</v>
      </c>
      <c r="AB37" s="273">
        <v>44348</v>
      </c>
      <c r="AC37" s="254">
        <v>274.06256999999999</v>
      </c>
      <c r="AE37" s="273">
        <v>44348</v>
      </c>
      <c r="AF37" s="254">
        <v>201.31011799999999</v>
      </c>
      <c r="AH37" s="273">
        <v>44348</v>
      </c>
      <c r="AI37" s="254">
        <v>17.552098999999998</v>
      </c>
      <c r="AK37" s="276" t="s">
        <v>234</v>
      </c>
      <c r="AL37" s="277">
        <v>2021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205</v>
      </c>
      <c r="AA38" s="259">
        <v>23932607</v>
      </c>
      <c r="AB38" s="273">
        <v>44378</v>
      </c>
      <c r="AC38" s="254">
        <v>275.44546300000002</v>
      </c>
      <c r="AE38" s="273">
        <v>44378</v>
      </c>
      <c r="AF38" s="254">
        <v>201.99906300000001</v>
      </c>
      <c r="AH38" s="273">
        <v>44378</v>
      </c>
      <c r="AI38" s="254">
        <v>17.700386000000002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206</v>
      </c>
      <c r="AA39" s="259">
        <v>25421795</v>
      </c>
      <c r="AB39" s="273">
        <v>44409</v>
      </c>
      <c r="AC39" s="254">
        <v>276.747367</v>
      </c>
      <c r="AE39" s="273">
        <v>44409</v>
      </c>
      <c r="AF39" s="254">
        <v>202.157746</v>
      </c>
      <c r="AH39" s="273">
        <v>44409</v>
      </c>
      <c r="AI39" s="254">
        <v>17.774260999999999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207</v>
      </c>
      <c r="AA40" s="259">
        <v>23125768</v>
      </c>
      <c r="AB40" s="273">
        <v>44440</v>
      </c>
      <c r="AC40" s="254">
        <v>277.17386299999998</v>
      </c>
      <c r="AE40" s="273">
        <v>44440</v>
      </c>
      <c r="AF40" s="254">
        <v>201.62899400000001</v>
      </c>
      <c r="AH40" s="273">
        <v>44440</v>
      </c>
      <c r="AI40" s="254">
        <v>17.816631999999998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208</v>
      </c>
      <c r="AA41" s="259">
        <v>24306034</v>
      </c>
      <c r="AB41" s="273">
        <v>44470</v>
      </c>
      <c r="AC41" s="254">
        <v>276.67334599999998</v>
      </c>
      <c r="AE41" s="273">
        <v>44470</v>
      </c>
      <c r="AF41" s="254">
        <v>200.251473</v>
      </c>
      <c r="AH41" s="273">
        <v>44470</v>
      </c>
      <c r="AI41" s="254">
        <v>17.741454999999998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209</v>
      </c>
      <c r="AA42" s="259">
        <v>21902550</v>
      </c>
      <c r="AB42" s="273">
        <v>44501</v>
      </c>
      <c r="AC42" s="254">
        <v>276.22528</v>
      </c>
      <c r="AE42" s="273">
        <v>44501</v>
      </c>
      <c r="AF42" s="254">
        <v>198.95327700000001</v>
      </c>
      <c r="AH42" s="273">
        <v>44501</v>
      </c>
      <c r="AI42" s="254">
        <v>17.724955000000001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210</v>
      </c>
      <c r="AA43" s="259">
        <v>21969911</v>
      </c>
      <c r="AB43" s="273">
        <v>44531</v>
      </c>
      <c r="AC43" s="254">
        <v>276.19818800000002</v>
      </c>
      <c r="AE43" s="273">
        <v>44531</v>
      </c>
      <c r="AF43" s="254">
        <v>197.95181099999999</v>
      </c>
      <c r="AH43" s="273">
        <v>44531</v>
      </c>
      <c r="AI43" s="254">
        <v>17.709254999999999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211</v>
      </c>
      <c r="AA44" s="259">
        <v>23848860</v>
      </c>
      <c r="AB44" s="273">
        <v>44562</v>
      </c>
      <c r="AC44" s="254">
        <v>276.49715800000001</v>
      </c>
      <c r="AE44" s="273">
        <v>44562</v>
      </c>
      <c r="AF44" s="254">
        <v>197.236662</v>
      </c>
      <c r="AH44" s="273">
        <v>44562</v>
      </c>
      <c r="AI44" s="254">
        <v>17.683085999999999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212</v>
      </c>
      <c r="AA45" s="259">
        <v>21694089</v>
      </c>
      <c r="AB45" s="273">
        <v>44593</v>
      </c>
      <c r="AC45" s="254">
        <v>276.41863699999999</v>
      </c>
      <c r="AE45" s="273">
        <v>44593</v>
      </c>
      <c r="AF45" s="254">
        <v>196.424744</v>
      </c>
      <c r="AH45" s="273">
        <v>44593</v>
      </c>
      <c r="AI45" s="254">
        <v>17.665714000000001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213</v>
      </c>
      <c r="AA46" s="259">
        <v>20944890</v>
      </c>
      <c r="AB46" s="273">
        <v>44621</v>
      </c>
      <c r="AC46" s="254">
        <v>275.33436399999999</v>
      </c>
      <c r="AE46" s="273">
        <v>44621</v>
      </c>
      <c r="AF46" s="254">
        <v>195.23077799999999</v>
      </c>
      <c r="AH46" s="273">
        <v>44621</v>
      </c>
      <c r="AI46" s="254">
        <v>17.569132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73">
        <v>44652</v>
      </c>
      <c r="AC47" s="254">
        <v>275.10316799999998</v>
      </c>
      <c r="AE47" s="273">
        <v>44652</v>
      </c>
      <c r="AF47" s="254">
        <v>194.50659300000001</v>
      </c>
      <c r="AH47" s="273">
        <v>44652</v>
      </c>
      <c r="AI47" s="254">
        <v>17.545867999999999</v>
      </c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AB48" s="273">
        <v>44682</v>
      </c>
      <c r="AC48" s="254">
        <v>277.74408499999998</v>
      </c>
      <c r="AE48" s="273">
        <v>44682</v>
      </c>
      <c r="AF48" s="254">
        <v>195.98914300000001</v>
      </c>
      <c r="AH48" s="273">
        <v>44682</v>
      </c>
      <c r="AI48" s="254">
        <v>17.715394</v>
      </c>
    </row>
    <row r="49" spans="1:35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  <c r="AB49" s="273">
        <v>44714</v>
      </c>
      <c r="AC49" s="254">
        <v>278.24818900000002</v>
      </c>
      <c r="AE49" s="273">
        <v>44714</v>
      </c>
      <c r="AF49" s="254">
        <v>195.573759</v>
      </c>
      <c r="AH49" s="273">
        <v>44714</v>
      </c>
      <c r="AI49" s="254">
        <v>17.711227999999998</v>
      </c>
    </row>
    <row r="50" spans="1:35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AB50" s="273">
        <v>44746</v>
      </c>
      <c r="AC50" s="254">
        <v>278.14271100000002</v>
      </c>
      <c r="AE50" s="273">
        <v>44746</v>
      </c>
      <c r="AF50" s="254">
        <v>194.94725399999999</v>
      </c>
      <c r="AH50" s="273">
        <v>44746</v>
      </c>
      <c r="AI50" s="254">
        <v>17.676144000000001</v>
      </c>
    </row>
    <row r="51" spans="1:35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AB51" s="273">
        <v>44778</v>
      </c>
      <c r="AC51" s="254">
        <v>277.53878700000001</v>
      </c>
      <c r="AE51" s="273">
        <v>44778</v>
      </c>
      <c r="AF51" s="254">
        <v>194.333505</v>
      </c>
      <c r="AH51" s="273">
        <v>44778</v>
      </c>
      <c r="AI51" s="254">
        <v>17.681687</v>
      </c>
    </row>
    <row r="52" spans="1:35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  <c r="AB52" s="278"/>
      <c r="AE52" s="278"/>
      <c r="AH52" s="278"/>
    </row>
    <row r="53" spans="1:35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AB53" s="278"/>
      <c r="AE53" s="278"/>
      <c r="AH53" s="278"/>
    </row>
    <row r="54" spans="1:35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  <c r="AB54" s="278"/>
      <c r="AE54" s="278"/>
      <c r="AH54" s="278"/>
    </row>
    <row r="55" spans="1:35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  <c r="AB55" s="278"/>
      <c r="AE55" s="278"/>
      <c r="AH55" s="278"/>
    </row>
    <row r="56" spans="1:35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  <c r="AB56" s="278"/>
      <c r="AE56" s="278"/>
      <c r="AH56" s="278"/>
    </row>
    <row r="57" spans="1:35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  <c r="AB57" s="278"/>
      <c r="AH57" s="278"/>
    </row>
    <row r="58" spans="1:35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  <c r="AH58" s="278"/>
    </row>
    <row r="59" spans="1:35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35" ht="15" customHeight="1">
      <c r="Z60" s="259"/>
      <c r="AA60" s="259"/>
    </row>
    <row r="61" spans="1:35" ht="15" customHeight="1">
      <c r="Z61" s="259"/>
      <c r="AA61" s="259"/>
    </row>
    <row r="62" spans="1:35" ht="15" customHeight="1">
      <c r="Z62" s="259"/>
      <c r="AA62" s="259"/>
    </row>
    <row r="63" spans="1:35" ht="15" customHeight="1">
      <c r="Z63" s="259"/>
      <c r="AA63" s="259"/>
    </row>
    <row r="64" spans="1:35" ht="15" customHeight="1">
      <c r="Z64" s="259"/>
      <c r="AA64" s="259"/>
    </row>
    <row r="65" spans="26:27" ht="15" customHeight="1">
      <c r="Z65" s="259"/>
      <c r="AA65" s="259"/>
    </row>
  </sheetData>
  <pageMargins left="0.63" right="0.25" top="0.47" bottom="0.19" header="0.3" footer="0.15"/>
  <pageSetup paperSize="9" scale="54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29C1AC-A133-4551-B56E-1EDE0BCBFF11}">
  <sheetPr>
    <pageSetUpPr fitToPage="1"/>
  </sheetPr>
  <dimension ref="A1:AU58"/>
  <sheetViews>
    <sheetView showGridLines="0" zoomScale="70" zoomScaleNormal="70" workbookViewId="0"/>
  </sheetViews>
  <sheetFormatPr baseColWidth="10" defaultColWidth="11.44140625" defaultRowHeight="15" customHeight="1"/>
  <cols>
    <col min="1" max="1" width="3.6640625" style="247" customWidth="1"/>
    <col min="2" max="8" width="11.5546875" style="247" customWidth="1"/>
    <col min="9" max="9" width="3.6640625" style="247" customWidth="1"/>
    <col min="10" max="16" width="11.5546875" style="247" customWidth="1"/>
    <col min="17" max="17" width="3.6640625" style="247" customWidth="1"/>
    <col min="18" max="25" width="11.5546875" style="247" customWidth="1"/>
    <col min="26" max="26" width="12.88671875" style="263" customWidth="1"/>
    <col min="27" max="27" width="12.88671875" style="264" customWidth="1"/>
    <col min="28" max="29" width="12.88671875" style="263" customWidth="1"/>
    <col min="30" max="30" width="12.88671875" style="264" customWidth="1"/>
    <col min="31" max="32" width="12.88671875" style="263" customWidth="1"/>
    <col min="33" max="33" width="12.88671875" style="264" customWidth="1"/>
    <col min="34" max="43" width="12.88671875" style="263" customWidth="1"/>
    <col min="44" max="45" width="12.88671875" style="262" customWidth="1"/>
    <col min="46" max="47" width="12.88671875" style="283" customWidth="1"/>
    <col min="48" max="63" width="12.88671875" style="247" customWidth="1"/>
    <col min="64" max="16384" width="11.44140625" style="247"/>
  </cols>
  <sheetData>
    <row r="1" spans="1:36" ht="24.6">
      <c r="B1" s="251" t="s">
        <v>235</v>
      </c>
      <c r="C1" s="279"/>
      <c r="D1" s="279"/>
      <c r="E1" s="279"/>
      <c r="F1" s="279"/>
      <c r="G1" s="279"/>
      <c r="H1" s="279"/>
      <c r="I1" s="279"/>
      <c r="J1" s="279"/>
      <c r="K1" s="279"/>
      <c r="T1" s="261"/>
      <c r="U1" s="261"/>
      <c r="V1" s="261"/>
      <c r="W1" s="261"/>
      <c r="X1" s="261"/>
      <c r="Y1" s="261"/>
      <c r="Z1" s="263" t="s">
        <v>227</v>
      </c>
    </row>
    <row r="2" spans="1:36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3" t="s">
        <v>236</v>
      </c>
    </row>
    <row r="3" spans="1:36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3" t="s">
        <v>237</v>
      </c>
    </row>
    <row r="4" spans="1:36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3" t="s">
        <v>230</v>
      </c>
    </row>
    <row r="5" spans="1:36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Z5" s="263" t="s">
        <v>231</v>
      </c>
    </row>
    <row r="6" spans="1:36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172</v>
      </c>
      <c r="Y6" s="261"/>
    </row>
    <row r="7" spans="1:36" ht="15" customHeigh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Y7" s="261"/>
      <c r="Z7" s="266" t="s">
        <v>199</v>
      </c>
      <c r="AC7" s="266" t="s">
        <v>200</v>
      </c>
      <c r="AF7" s="266" t="s">
        <v>201</v>
      </c>
    </row>
    <row r="8" spans="1:36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AB8" s="280"/>
    </row>
    <row r="9" spans="1:36" ht="15" customHeigh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81">
        <v>44317</v>
      </c>
      <c r="AA9" s="264">
        <v>-3.2296930744679743E-2</v>
      </c>
      <c r="AC9" s="281">
        <v>44317</v>
      </c>
      <c r="AD9" s="264">
        <v>-0.11998134809660414</v>
      </c>
      <c r="AF9" s="281">
        <v>44317</v>
      </c>
      <c r="AG9" s="264">
        <v>-3.7170017837479606E-2</v>
      </c>
      <c r="AI9" s="263" t="s">
        <v>222</v>
      </c>
      <c r="AJ9" s="263">
        <v>2022</v>
      </c>
    </row>
    <row r="10" spans="1:36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81">
        <v>44348</v>
      </c>
      <c r="AA10" s="264">
        <v>-1.1005170745848858E-2</v>
      </c>
      <c r="AC10" s="281">
        <v>44348</v>
      </c>
      <c r="AD10" s="264">
        <v>-0.10232649483950539</v>
      </c>
      <c r="AF10" s="281">
        <v>44348</v>
      </c>
      <c r="AG10" s="264">
        <v>-1.2050849946496668E-2</v>
      </c>
      <c r="AI10" s="263" t="s">
        <v>232</v>
      </c>
      <c r="AJ10" s="263">
        <v>2021</v>
      </c>
    </row>
    <row r="11" spans="1:36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81">
        <v>44378</v>
      </c>
      <c r="AA11" s="264">
        <v>8.66948879794208E-3</v>
      </c>
      <c r="AC11" s="281">
        <v>44378</v>
      </c>
      <c r="AD11" s="264">
        <v>-8.4529350113766957E-2</v>
      </c>
      <c r="AF11" s="281">
        <v>44378</v>
      </c>
      <c r="AG11" s="264">
        <v>2.5150005073011385E-2</v>
      </c>
    </row>
    <row r="12" spans="1:36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81">
        <v>44409</v>
      </c>
      <c r="AA12" s="264">
        <v>2.9931900021573341E-2</v>
      </c>
      <c r="AC12" s="281">
        <v>44409</v>
      </c>
      <c r="AD12" s="264">
        <v>-5.1002474440878132E-2</v>
      </c>
      <c r="AF12" s="281">
        <v>44409</v>
      </c>
      <c r="AG12" s="264">
        <v>6.3674387055334444E-2</v>
      </c>
      <c r="AI12" s="263" t="s">
        <v>238</v>
      </c>
      <c r="AJ12" s="263">
        <v>2021</v>
      </c>
    </row>
    <row r="13" spans="1:36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81">
        <v>44440</v>
      </c>
      <c r="AA13" s="264">
        <v>3.97519268810737E-2</v>
      </c>
      <c r="AC13" s="281">
        <v>44440</v>
      </c>
      <c r="AD13" s="264">
        <v>-3.3297327642771393E-2</v>
      </c>
      <c r="AF13" s="281">
        <v>44440</v>
      </c>
      <c r="AG13" s="264">
        <v>7.594563941478924E-2</v>
      </c>
      <c r="AI13" s="263" t="s">
        <v>239</v>
      </c>
      <c r="AJ13" s="263">
        <v>2020</v>
      </c>
    </row>
    <row r="14" spans="1:36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81">
        <v>44470</v>
      </c>
      <c r="AA14" s="264">
        <v>4.7019546728201363E-2</v>
      </c>
      <c r="AC14" s="281">
        <v>44470</v>
      </c>
      <c r="AD14" s="264">
        <v>-1.5802786353800967E-2</v>
      </c>
      <c r="AF14" s="281">
        <v>44470</v>
      </c>
      <c r="AG14" s="264">
        <v>8.1584418758764626E-2</v>
      </c>
    </row>
    <row r="15" spans="1:36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81">
        <v>44501</v>
      </c>
      <c r="AA15" s="264">
        <v>5.085808247340836E-2</v>
      </c>
      <c r="AC15" s="281">
        <v>44501</v>
      </c>
      <c r="AD15" s="264">
        <v>9.0658047011240236E-3</v>
      </c>
      <c r="AF15" s="281">
        <v>44501</v>
      </c>
      <c r="AG15" s="264">
        <v>7.6307982020327222E-2</v>
      </c>
    </row>
    <row r="16" spans="1:36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81">
        <v>44531</v>
      </c>
      <c r="AA16" s="264">
        <v>5.608495042650645E-2</v>
      </c>
      <c r="AC16" s="281">
        <v>44531</v>
      </c>
      <c r="AD16" s="264">
        <v>2.3705487428082678E-2</v>
      </c>
      <c r="AF16" s="281">
        <v>44531</v>
      </c>
      <c r="AG16" s="264">
        <v>0.10195977755221521</v>
      </c>
    </row>
    <row r="17" spans="1:33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81">
        <v>44562</v>
      </c>
      <c r="AA17" s="264">
        <v>7.1227417592410941E-2</v>
      </c>
      <c r="AC17" s="281">
        <v>44562</v>
      </c>
      <c r="AD17" s="264">
        <v>5.3519169791040752E-2</v>
      </c>
      <c r="AF17" s="281">
        <v>44562</v>
      </c>
      <c r="AG17" s="264">
        <v>0.1334081155887506</v>
      </c>
    </row>
    <row r="18" spans="1:33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81">
        <v>44593</v>
      </c>
      <c r="AA18" s="264">
        <v>8.3562457782957289E-2</v>
      </c>
      <c r="AC18" s="281">
        <v>44593</v>
      </c>
      <c r="AD18" s="264">
        <v>7.6773347988849994E-2</v>
      </c>
      <c r="AF18" s="281">
        <v>44593</v>
      </c>
      <c r="AG18" s="264">
        <v>0.1555430364760727</v>
      </c>
    </row>
    <row r="19" spans="1:33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81">
        <v>44621</v>
      </c>
      <c r="AA19" s="264">
        <v>7.8080732102192199E-2</v>
      </c>
      <c r="AC19" s="281">
        <v>44621</v>
      </c>
      <c r="AD19" s="264">
        <v>8.4742533114256557E-2</v>
      </c>
      <c r="AF19" s="281">
        <v>44621</v>
      </c>
      <c r="AG19" s="264">
        <v>0.14259110757126067</v>
      </c>
    </row>
    <row r="20" spans="1:33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81">
        <v>44652</v>
      </c>
      <c r="AA20" s="264">
        <v>7.6313070552057813E-2</v>
      </c>
      <c r="AC20" s="281">
        <v>44652</v>
      </c>
      <c r="AD20" s="264">
        <v>0.11097691956717298</v>
      </c>
      <c r="AF20" s="281">
        <v>44652</v>
      </c>
      <c r="AG20" s="264">
        <v>0.1326808570134152</v>
      </c>
    </row>
    <row r="21" spans="1:33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81">
        <v>44682</v>
      </c>
      <c r="AA21" s="264">
        <v>7.2394562929306266E-2</v>
      </c>
      <c r="AC21" s="281">
        <v>44682</v>
      </c>
      <c r="AD21" s="264">
        <v>0.11185638363589362</v>
      </c>
      <c r="AF21" s="281">
        <v>44682</v>
      </c>
      <c r="AG21" s="264">
        <v>0.12244288020059485</v>
      </c>
    </row>
    <row r="22" spans="1:33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81">
        <v>44714</v>
      </c>
      <c r="AA22" s="264">
        <v>6.9203336991928807E-2</v>
      </c>
      <c r="AC22" s="281">
        <v>44714</v>
      </c>
      <c r="AD22" s="264">
        <v>0.11882288471304064</v>
      </c>
      <c r="AF22" s="281">
        <v>44714</v>
      </c>
      <c r="AG22" s="264">
        <v>0.11829641826116016</v>
      </c>
    </row>
    <row r="23" spans="1:33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81">
        <v>44746</v>
      </c>
      <c r="AA23" s="264">
        <v>6.5443991271084065E-2</v>
      </c>
      <c r="AC23" s="281">
        <v>44746</v>
      </c>
      <c r="AD23" s="264">
        <v>0.12359190634146017</v>
      </c>
      <c r="AF23" s="281">
        <v>44746</v>
      </c>
      <c r="AG23" s="264">
        <v>0.1027128944258493</v>
      </c>
    </row>
    <row r="24" spans="1:33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82"/>
      <c r="AC24" s="282"/>
      <c r="AF24" s="282"/>
    </row>
    <row r="25" spans="1:33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82"/>
      <c r="AF25" s="282"/>
    </row>
    <row r="26" spans="1:33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</row>
    <row r="27" spans="1:33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</row>
    <row r="28" spans="1:33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</row>
    <row r="29" spans="1:33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</row>
    <row r="30" spans="1:33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</row>
    <row r="31" spans="1:33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</row>
    <row r="32" spans="1:33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</row>
    <row r="33" spans="1:36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</row>
    <row r="34" spans="1:36" ht="15" customHeigh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Z34" s="266" t="s">
        <v>214</v>
      </c>
      <c r="AC34" s="266" t="s">
        <v>215</v>
      </c>
      <c r="AF34" s="266" t="s">
        <v>216</v>
      </c>
    </row>
    <row r="35" spans="1:36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</row>
    <row r="36" spans="1:36" ht="15" customHeigh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81">
        <v>44317</v>
      </c>
      <c r="AA36" s="264">
        <v>3.3176820471204849E-2</v>
      </c>
      <c r="AC36" s="281">
        <v>44317</v>
      </c>
      <c r="AD36" s="264">
        <v>5.6149073775790724E-2</v>
      </c>
      <c r="AF36" s="281">
        <v>44317</v>
      </c>
      <c r="AG36" s="264">
        <v>3.0713666235557043E-2</v>
      </c>
      <c r="AI36" s="263" t="s">
        <v>224</v>
      </c>
      <c r="AJ36" s="263">
        <v>2022</v>
      </c>
    </row>
    <row r="37" spans="1:36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81">
        <v>44348</v>
      </c>
      <c r="AA37" s="264">
        <v>5.4478845436970291E-2</v>
      </c>
      <c r="AC37" s="281">
        <v>44348</v>
      </c>
      <c r="AD37" s="264">
        <v>6.6461848107498292E-2</v>
      </c>
      <c r="AF37" s="281">
        <v>44348</v>
      </c>
      <c r="AG37" s="264">
        <v>5.3775140462097824E-2</v>
      </c>
      <c r="AI37" s="263" t="s">
        <v>234</v>
      </c>
      <c r="AJ37" s="263">
        <v>2021</v>
      </c>
    </row>
    <row r="38" spans="1:36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81">
        <v>44378</v>
      </c>
      <c r="AA38" s="264">
        <v>6.8277349830211873E-2</v>
      </c>
      <c r="AC38" s="281">
        <v>44378</v>
      </c>
      <c r="AD38" s="264">
        <v>8.08038726901944E-2</v>
      </c>
      <c r="AF38" s="281">
        <v>44378</v>
      </c>
      <c r="AG38" s="264">
        <v>7.2996350315848127E-2</v>
      </c>
    </row>
    <row r="39" spans="1:36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81">
        <v>44409</v>
      </c>
      <c r="AA39" s="264">
        <v>7.3581722612025266E-2</v>
      </c>
      <c r="AC39" s="281">
        <v>44409</v>
      </c>
      <c r="AD39" s="264">
        <v>7.8527995959128849E-2</v>
      </c>
      <c r="AF39" s="281">
        <v>44409</v>
      </c>
      <c r="AG39" s="264">
        <v>7.8639977385228974E-2</v>
      </c>
      <c r="AI39" s="263" t="s">
        <v>240</v>
      </c>
      <c r="AJ39" s="263">
        <v>2021</v>
      </c>
    </row>
    <row r="40" spans="1:36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81">
        <v>44440</v>
      </c>
      <c r="AA40" s="264">
        <v>7.5245212739847314E-2</v>
      </c>
      <c r="AC40" s="281">
        <v>44440</v>
      </c>
      <c r="AD40" s="264">
        <v>7.1150979713181212E-2</v>
      </c>
      <c r="AF40" s="281">
        <v>44440</v>
      </c>
      <c r="AG40" s="264">
        <v>8.127261172729433E-2</v>
      </c>
      <c r="AI40" s="263" t="s">
        <v>241</v>
      </c>
      <c r="AJ40" s="263">
        <v>2020</v>
      </c>
    </row>
    <row r="41" spans="1:36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81">
        <v>44470</v>
      </c>
      <c r="AA41" s="264">
        <v>7.4580264859136353E-2</v>
      </c>
      <c r="AC41" s="281">
        <v>44470</v>
      </c>
      <c r="AD41" s="264">
        <v>5.9588156124762294E-2</v>
      </c>
      <c r="AF41" s="281">
        <v>44470</v>
      </c>
      <c r="AG41" s="264">
        <v>7.6571233412972506E-2</v>
      </c>
    </row>
    <row r="42" spans="1:36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81">
        <v>44501</v>
      </c>
      <c r="AA42" s="264">
        <v>6.537393231964686E-2</v>
      </c>
      <c r="AC42" s="281">
        <v>44501</v>
      </c>
      <c r="AD42" s="264">
        <v>4.0020850607342881E-2</v>
      </c>
      <c r="AF42" s="281">
        <v>44501</v>
      </c>
      <c r="AG42" s="264">
        <v>6.6674097100036675E-2</v>
      </c>
    </row>
    <row r="43" spans="1:36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81">
        <v>44531</v>
      </c>
      <c r="AA43" s="264">
        <v>5.6370216489294196E-2</v>
      </c>
      <c r="AC43" s="281">
        <v>44531</v>
      </c>
      <c r="AD43" s="264">
        <v>2.2421777253976812E-2</v>
      </c>
      <c r="AF43" s="281">
        <v>44531</v>
      </c>
      <c r="AG43" s="264">
        <v>5.6038250010495713E-2</v>
      </c>
    </row>
    <row r="44" spans="1:36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81">
        <v>44562</v>
      </c>
      <c r="AA44" s="264">
        <v>5.6541730906002952E-2</v>
      </c>
      <c r="AC44" s="281">
        <v>44562</v>
      </c>
      <c r="AD44" s="264">
        <v>1.3965485222009164E-2</v>
      </c>
      <c r="AF44" s="281">
        <v>44562</v>
      </c>
      <c r="AG44" s="264">
        <v>5.1275982464107132E-2</v>
      </c>
    </row>
    <row r="45" spans="1:36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81">
        <v>44593</v>
      </c>
      <c r="AA45" s="264">
        <v>5.7677949004432211E-2</v>
      </c>
      <c r="AC45" s="281">
        <v>44593</v>
      </c>
      <c r="AD45" s="264">
        <v>8.7786489405812067E-3</v>
      </c>
      <c r="AF45" s="281">
        <v>44593</v>
      </c>
      <c r="AG45" s="264">
        <v>5.127725370591122E-2</v>
      </c>
    </row>
    <row r="46" spans="1:36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81">
        <v>44621</v>
      </c>
      <c r="AA46" s="264">
        <v>4.5523648250621565E-2</v>
      </c>
      <c r="AC46" s="281">
        <v>44621</v>
      </c>
      <c r="AD46" s="264">
        <v>-3.7863608876990895E-3</v>
      </c>
      <c r="AF46" s="281">
        <v>44621</v>
      </c>
      <c r="AG46" s="264">
        <v>3.7063786393869119E-2</v>
      </c>
    </row>
    <row r="47" spans="1:36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  <c r="Z47" s="281">
        <v>44652</v>
      </c>
      <c r="AA47" s="264">
        <v>2.913249490708722E-2</v>
      </c>
      <c r="AC47" s="281">
        <v>44652</v>
      </c>
      <c r="AD47" s="264">
        <v>-1.6677794302476911E-2</v>
      </c>
      <c r="AF47" s="281">
        <v>44652</v>
      </c>
      <c r="AG47" s="264">
        <v>2.3455283267629311E-2</v>
      </c>
    </row>
    <row r="48" spans="1:36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  <c r="Z48" s="281">
        <v>44682</v>
      </c>
      <c r="AA48" s="264">
        <v>2.4188659435443471E-2</v>
      </c>
      <c r="AC48" s="281">
        <v>44682</v>
      </c>
      <c r="AD48" s="264">
        <v>-1.904209853828874E-2</v>
      </c>
      <c r="AF48" s="281">
        <v>44682</v>
      </c>
      <c r="AG48" s="264">
        <v>2.1281096259066032E-2</v>
      </c>
    </row>
    <row r="49" spans="1:33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  <c r="Z49" s="281">
        <v>44714</v>
      </c>
      <c r="AA49" s="264">
        <v>1.5228245141246361E-2</v>
      </c>
      <c r="AC49" s="281">
        <v>44714</v>
      </c>
      <c r="AD49" s="264">
        <v>-2.8462136215130586E-2</v>
      </c>
      <c r="AF49" s="281">
        <v>44714</v>
      </c>
      <c r="AG49" s="264">
        <v>9.0246756242657964E-3</v>
      </c>
    </row>
    <row r="50" spans="1:33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  <c r="Z50" s="281">
        <v>44746</v>
      </c>
      <c r="AA50" s="264">
        <v>9.7482854527903839E-3</v>
      </c>
      <c r="AC50" s="281">
        <v>44746</v>
      </c>
      <c r="AD50" s="264">
        <v>-3.4877221187902305E-2</v>
      </c>
      <c r="AF50" s="281">
        <v>44746</v>
      </c>
      <c r="AG50" s="264">
        <v>-1.4106472028349514E-3</v>
      </c>
    </row>
    <row r="51" spans="1:33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  <c r="Z51" s="282"/>
      <c r="AC51" s="282"/>
      <c r="AF51" s="282"/>
    </row>
    <row r="52" spans="1:33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  <c r="Z52" s="282"/>
      <c r="AF52" s="282"/>
    </row>
    <row r="53" spans="1:33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  <c r="Z53" s="282"/>
      <c r="AF53" s="282"/>
    </row>
    <row r="54" spans="1:33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  <c r="AF54" s="282"/>
    </row>
    <row r="55" spans="1:33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33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33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33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66D2DB-E7DE-4730-A378-DDEEBA0D4F93}">
  <sheetPr codeName="Hoja5">
    <pageSetUpPr fitToPage="1"/>
  </sheetPr>
  <dimension ref="A1:O62"/>
  <sheetViews>
    <sheetView zoomScale="80" zoomScaleNormal="80" workbookViewId="0"/>
  </sheetViews>
  <sheetFormatPr baseColWidth="10" defaultColWidth="11.44140625" defaultRowHeight="14.4"/>
  <cols>
    <col min="1" max="1" width="39.6640625" customWidth="1"/>
    <col min="2" max="2" width="42.109375" customWidth="1"/>
    <col min="3" max="4" width="14.6640625" customWidth="1"/>
    <col min="5" max="5" width="16.6640625" customWidth="1"/>
    <col min="6" max="6" width="8" customWidth="1"/>
    <col min="7" max="8" width="14.6640625" customWidth="1"/>
    <col min="9" max="9" width="16.6640625" customWidth="1"/>
    <col min="10" max="10" width="8" customWidth="1"/>
    <col min="11" max="12" width="14.6640625" customWidth="1"/>
    <col min="13" max="13" width="16.6640625" customWidth="1"/>
    <col min="14" max="14" width="8" customWidth="1"/>
  </cols>
  <sheetData>
    <row r="1" spans="1:15" ht="19.2" customHeight="1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15" customHeight="1">
      <c r="A2" s="79"/>
      <c r="B2" s="79"/>
      <c r="C2" s="82"/>
    </row>
    <row r="3" spans="1:15" ht="15" customHeight="1">
      <c r="A3" s="82"/>
      <c r="B3" s="82"/>
      <c r="C3" s="82"/>
    </row>
    <row r="4" spans="1:15" ht="15" customHeight="1">
      <c r="A4" s="83" t="s">
        <v>51</v>
      </c>
      <c r="B4" s="31"/>
      <c r="N4" s="113" t="s">
        <v>172</v>
      </c>
    </row>
    <row r="5" spans="1:15" ht="19.2" customHeight="1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 ht="19.5" customHeight="1">
      <c r="A6" s="209" t="s">
        <v>88</v>
      </c>
      <c r="B6" s="209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 ht="19.5" customHeight="1">
      <c r="A7" s="209"/>
      <c r="B7" s="209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 s="138" customFormat="1" ht="19.5" customHeight="1">
      <c r="A8" s="181" t="s">
        <v>90</v>
      </c>
      <c r="B8" s="182" t="s">
        <v>91</v>
      </c>
      <c r="C8" s="183">
        <v>5866622</v>
      </c>
      <c r="D8" s="184">
        <v>4791087</v>
      </c>
      <c r="E8" s="185">
        <v>-1075535</v>
      </c>
      <c r="F8" s="186">
        <v>-18.333122536273859</v>
      </c>
      <c r="G8" s="187">
        <v>0</v>
      </c>
      <c r="H8" s="184">
        <v>0</v>
      </c>
      <c r="I8" s="185">
        <v>0</v>
      </c>
      <c r="J8" s="186" t="s">
        <v>151</v>
      </c>
      <c r="K8" s="187">
        <v>211</v>
      </c>
      <c r="L8" s="184">
        <v>449</v>
      </c>
      <c r="M8" s="185">
        <v>238</v>
      </c>
      <c r="N8" s="186">
        <v>112.7962085308057</v>
      </c>
      <c r="O8" s="152"/>
    </row>
    <row r="9" spans="1:15" s="138" customFormat="1" ht="19.5" customHeight="1">
      <c r="A9" s="181" t="s">
        <v>90</v>
      </c>
      <c r="B9" s="182" t="s">
        <v>92</v>
      </c>
      <c r="C9" s="183">
        <v>1888501</v>
      </c>
      <c r="D9" s="184">
        <v>812298</v>
      </c>
      <c r="E9" s="185">
        <v>-1076203</v>
      </c>
      <c r="F9" s="186">
        <v>-56.987155421151478</v>
      </c>
      <c r="G9" s="187">
        <v>0</v>
      </c>
      <c r="H9" s="184">
        <v>0</v>
      </c>
      <c r="I9" s="185">
        <v>0</v>
      </c>
      <c r="J9" s="186" t="s">
        <v>151</v>
      </c>
      <c r="K9" s="187">
        <v>33404</v>
      </c>
      <c r="L9" s="184">
        <v>32760</v>
      </c>
      <c r="M9" s="185">
        <v>-644</v>
      </c>
      <c r="N9" s="186">
        <v>-1.927912824811401</v>
      </c>
      <c r="O9" s="152"/>
    </row>
    <row r="10" spans="1:15" s="138" customFormat="1" ht="19.5" customHeight="1">
      <c r="A10" s="181" t="s">
        <v>90</v>
      </c>
      <c r="B10" s="182" t="s">
        <v>93</v>
      </c>
      <c r="C10" s="183">
        <v>1849112</v>
      </c>
      <c r="D10" s="184">
        <v>2008907</v>
      </c>
      <c r="E10" s="185">
        <v>159795</v>
      </c>
      <c r="F10" s="186">
        <v>8.6417155910512662</v>
      </c>
      <c r="G10" s="187">
        <v>0</v>
      </c>
      <c r="H10" s="184">
        <v>0</v>
      </c>
      <c r="I10" s="185">
        <v>0</v>
      </c>
      <c r="J10" s="186" t="s">
        <v>151</v>
      </c>
      <c r="K10" s="187">
        <v>2009</v>
      </c>
      <c r="L10" s="184">
        <v>3779</v>
      </c>
      <c r="M10" s="185">
        <v>1770</v>
      </c>
      <c r="N10" s="186">
        <v>88.103534096565454</v>
      </c>
      <c r="O10" s="152"/>
    </row>
    <row r="11" spans="1:15" s="138" customFormat="1" ht="19.5" customHeight="1">
      <c r="A11" s="181" t="s">
        <v>90</v>
      </c>
      <c r="B11" s="182" t="s">
        <v>94</v>
      </c>
      <c r="C11" s="183">
        <v>1241485</v>
      </c>
      <c r="D11" s="184">
        <v>1547178</v>
      </c>
      <c r="E11" s="185">
        <v>305693</v>
      </c>
      <c r="F11" s="186">
        <v>24.62317305484963</v>
      </c>
      <c r="G11" s="187">
        <v>0</v>
      </c>
      <c r="H11" s="184">
        <v>0</v>
      </c>
      <c r="I11" s="185">
        <v>0</v>
      </c>
      <c r="J11" s="186" t="s">
        <v>151</v>
      </c>
      <c r="K11" s="187">
        <v>848</v>
      </c>
      <c r="L11" s="184">
        <v>791</v>
      </c>
      <c r="M11" s="185">
        <v>-57</v>
      </c>
      <c r="N11" s="186">
        <v>-6.7216981132075517</v>
      </c>
      <c r="O11" s="152"/>
    </row>
    <row r="12" spans="1:15" s="138" customFormat="1" ht="19.5" customHeight="1">
      <c r="A12" s="181" t="s">
        <v>90</v>
      </c>
      <c r="B12" s="182" t="s">
        <v>95</v>
      </c>
      <c r="C12" s="183">
        <v>696118</v>
      </c>
      <c r="D12" s="184">
        <v>531328</v>
      </c>
      <c r="E12" s="185">
        <v>-164790</v>
      </c>
      <c r="F12" s="186">
        <v>-23.672710661123549</v>
      </c>
      <c r="G12" s="187">
        <v>0</v>
      </c>
      <c r="H12" s="184">
        <v>0</v>
      </c>
      <c r="I12" s="185">
        <v>0</v>
      </c>
      <c r="J12" s="186" t="s">
        <v>151</v>
      </c>
      <c r="K12" s="187">
        <v>26417</v>
      </c>
      <c r="L12" s="184">
        <v>27588</v>
      </c>
      <c r="M12" s="185">
        <v>1171</v>
      </c>
      <c r="N12" s="186">
        <v>4.4327516372033102</v>
      </c>
      <c r="O12" s="152"/>
    </row>
    <row r="13" spans="1:15" s="138" customFormat="1" ht="19.5" customHeight="1">
      <c r="A13" s="181" t="s">
        <v>90</v>
      </c>
      <c r="B13" s="182" t="s">
        <v>96</v>
      </c>
      <c r="C13" s="183">
        <v>217394</v>
      </c>
      <c r="D13" s="184">
        <v>190424</v>
      </c>
      <c r="E13" s="185">
        <v>-26970</v>
      </c>
      <c r="F13" s="186">
        <v>-12.406046165027551</v>
      </c>
      <c r="G13" s="187">
        <v>0</v>
      </c>
      <c r="H13" s="184">
        <v>0</v>
      </c>
      <c r="I13" s="185">
        <v>0</v>
      </c>
      <c r="J13" s="186" t="s">
        <v>151</v>
      </c>
      <c r="K13" s="187">
        <v>11281</v>
      </c>
      <c r="L13" s="184">
        <v>12067</v>
      </c>
      <c r="M13" s="185">
        <v>786</v>
      </c>
      <c r="N13" s="186">
        <v>6.9674674231007856</v>
      </c>
      <c r="O13" s="152"/>
    </row>
    <row r="14" spans="1:15" s="138" customFormat="1" ht="19.5" customHeight="1">
      <c r="A14" s="181" t="s">
        <v>90</v>
      </c>
      <c r="B14" s="182" t="s">
        <v>97</v>
      </c>
      <c r="C14" s="183">
        <v>0</v>
      </c>
      <c r="D14" s="184">
        <v>0</v>
      </c>
      <c r="E14" s="185">
        <v>0</v>
      </c>
      <c r="F14" s="186" t="s">
        <v>151</v>
      </c>
      <c r="G14" s="187">
        <v>1011721</v>
      </c>
      <c r="H14" s="184">
        <v>711807</v>
      </c>
      <c r="I14" s="185">
        <v>-299914</v>
      </c>
      <c r="J14" s="186">
        <v>-29.643943340110571</v>
      </c>
      <c r="K14" s="187">
        <v>29146</v>
      </c>
      <c r="L14" s="184">
        <v>26374</v>
      </c>
      <c r="M14" s="185">
        <v>-2772</v>
      </c>
      <c r="N14" s="186">
        <v>-9.510739037946891</v>
      </c>
      <c r="O14" s="152"/>
    </row>
    <row r="15" spans="1:15" s="138" customFormat="1" ht="19.5" customHeight="1">
      <c r="A15" s="181" t="s">
        <v>90</v>
      </c>
      <c r="B15" s="182" t="s">
        <v>98</v>
      </c>
      <c r="C15" s="183">
        <v>1434001</v>
      </c>
      <c r="D15" s="184">
        <v>1518369</v>
      </c>
      <c r="E15" s="185">
        <v>84368</v>
      </c>
      <c r="F15" s="186">
        <v>5.8833989655516348</v>
      </c>
      <c r="G15" s="187">
        <v>0</v>
      </c>
      <c r="H15" s="184">
        <v>0</v>
      </c>
      <c r="I15" s="185">
        <v>0</v>
      </c>
      <c r="J15" s="186" t="s">
        <v>151</v>
      </c>
      <c r="K15" s="187">
        <v>110</v>
      </c>
      <c r="L15" s="184">
        <v>458</v>
      </c>
      <c r="M15" s="185">
        <v>348</v>
      </c>
      <c r="N15" s="186">
        <v>316.36363636363637</v>
      </c>
      <c r="O15" s="152"/>
    </row>
    <row r="16" spans="1:15" s="138" customFormat="1" ht="19.5" customHeight="1">
      <c r="A16" s="181" t="s">
        <v>90</v>
      </c>
      <c r="B16" s="182" t="s">
        <v>99</v>
      </c>
      <c r="C16" s="183">
        <v>396535</v>
      </c>
      <c r="D16" s="184">
        <v>290108</v>
      </c>
      <c r="E16" s="185">
        <v>-106427</v>
      </c>
      <c r="F16" s="186">
        <v>-26.83924495946134</v>
      </c>
      <c r="G16" s="187">
        <v>0</v>
      </c>
      <c r="H16" s="184">
        <v>0</v>
      </c>
      <c r="I16" s="185">
        <v>0</v>
      </c>
      <c r="J16" s="186" t="s">
        <v>151</v>
      </c>
      <c r="K16" s="187">
        <v>62428</v>
      </c>
      <c r="L16" s="184">
        <v>72785</v>
      </c>
      <c r="M16" s="185">
        <v>10357</v>
      </c>
      <c r="N16" s="186">
        <v>16.59031203946947</v>
      </c>
      <c r="O16" s="152"/>
    </row>
    <row r="17" spans="1:15" s="138" customFormat="1" ht="19.5" customHeight="1">
      <c r="A17" s="181" t="s">
        <v>100</v>
      </c>
      <c r="B17" s="182" t="s">
        <v>101</v>
      </c>
      <c r="C17" s="183">
        <v>0</v>
      </c>
      <c r="D17" s="184">
        <v>0</v>
      </c>
      <c r="E17" s="185">
        <v>0</v>
      </c>
      <c r="F17" s="186" t="s">
        <v>151</v>
      </c>
      <c r="G17" s="187">
        <v>369046</v>
      </c>
      <c r="H17" s="184">
        <v>591618</v>
      </c>
      <c r="I17" s="185">
        <v>222572</v>
      </c>
      <c r="J17" s="186">
        <v>60.310096844295828</v>
      </c>
      <c r="K17" s="187">
        <v>2697</v>
      </c>
      <c r="L17" s="184">
        <v>20295</v>
      </c>
      <c r="M17" s="185">
        <v>17598</v>
      </c>
      <c r="N17" s="186">
        <v>652.50278086763069</v>
      </c>
      <c r="O17" s="152"/>
    </row>
    <row r="18" spans="1:15" s="138" customFormat="1" ht="19.5" customHeight="1">
      <c r="A18" s="181" t="s">
        <v>100</v>
      </c>
      <c r="B18" s="182" t="s">
        <v>102</v>
      </c>
      <c r="C18" s="183">
        <v>0</v>
      </c>
      <c r="D18" s="184">
        <v>0</v>
      </c>
      <c r="E18" s="185">
        <v>0</v>
      </c>
      <c r="F18" s="186" t="s">
        <v>151</v>
      </c>
      <c r="G18" s="187">
        <v>529090</v>
      </c>
      <c r="H18" s="184">
        <v>527981</v>
      </c>
      <c r="I18" s="185">
        <v>-1109</v>
      </c>
      <c r="J18" s="186">
        <v>-0.20960517114291119</v>
      </c>
      <c r="K18" s="187">
        <v>165855</v>
      </c>
      <c r="L18" s="184">
        <v>185076</v>
      </c>
      <c r="M18" s="185">
        <v>19221</v>
      </c>
      <c r="N18" s="186">
        <v>11.58903861807001</v>
      </c>
      <c r="O18" s="152"/>
    </row>
    <row r="19" spans="1:15" s="138" customFormat="1" ht="19.5" customHeight="1">
      <c r="A19" s="181" t="s">
        <v>100</v>
      </c>
      <c r="B19" s="182" t="s">
        <v>103</v>
      </c>
      <c r="C19" s="183">
        <v>0</v>
      </c>
      <c r="D19" s="184">
        <v>0</v>
      </c>
      <c r="E19" s="185">
        <v>0</v>
      </c>
      <c r="F19" s="186" t="s">
        <v>151</v>
      </c>
      <c r="G19" s="187">
        <v>135812</v>
      </c>
      <c r="H19" s="184">
        <v>91156</v>
      </c>
      <c r="I19" s="185">
        <v>-44656</v>
      </c>
      <c r="J19" s="186">
        <v>-32.880746914852878</v>
      </c>
      <c r="K19" s="187">
        <v>169397</v>
      </c>
      <c r="L19" s="184">
        <v>114474</v>
      </c>
      <c r="M19" s="185">
        <v>-54923</v>
      </c>
      <c r="N19" s="186">
        <v>-32.422652113083473</v>
      </c>
      <c r="O19" s="152"/>
    </row>
    <row r="20" spans="1:15" s="138" customFormat="1" ht="19.5" customHeight="1">
      <c r="A20" s="181" t="s">
        <v>100</v>
      </c>
      <c r="B20" s="182" t="s">
        <v>104</v>
      </c>
      <c r="C20" s="183">
        <v>0</v>
      </c>
      <c r="D20" s="184">
        <v>0</v>
      </c>
      <c r="E20" s="185">
        <v>0</v>
      </c>
      <c r="F20" s="186" t="s">
        <v>151</v>
      </c>
      <c r="G20" s="187">
        <v>29362</v>
      </c>
      <c r="H20" s="184">
        <v>31379</v>
      </c>
      <c r="I20" s="185">
        <v>2017</v>
      </c>
      <c r="J20" s="186">
        <v>6.8694230638239873</v>
      </c>
      <c r="K20" s="187">
        <v>1228103</v>
      </c>
      <c r="L20" s="184">
        <v>1027791</v>
      </c>
      <c r="M20" s="185">
        <v>-200312</v>
      </c>
      <c r="N20" s="186">
        <v>-16.310684038716619</v>
      </c>
      <c r="O20" s="152"/>
    </row>
    <row r="21" spans="1:15" s="138" customFormat="1" ht="19.5" customHeight="1">
      <c r="A21" s="181" t="s">
        <v>100</v>
      </c>
      <c r="B21" s="182" t="s">
        <v>105</v>
      </c>
      <c r="C21" s="183">
        <v>0</v>
      </c>
      <c r="D21" s="184">
        <v>0</v>
      </c>
      <c r="E21" s="185">
        <v>0</v>
      </c>
      <c r="F21" s="186" t="s">
        <v>151</v>
      </c>
      <c r="G21" s="187">
        <v>0</v>
      </c>
      <c r="H21" s="184">
        <v>0</v>
      </c>
      <c r="I21" s="185">
        <v>0</v>
      </c>
      <c r="J21" s="186" t="s">
        <v>151</v>
      </c>
      <c r="K21" s="187">
        <v>295947</v>
      </c>
      <c r="L21" s="184">
        <v>315794</v>
      </c>
      <c r="M21" s="185">
        <v>19847</v>
      </c>
      <c r="N21" s="186">
        <v>6.7062683521035913</v>
      </c>
      <c r="O21" s="152"/>
    </row>
    <row r="22" spans="1:15" s="138" customFormat="1" ht="19.5" customHeight="1">
      <c r="A22" s="181" t="s">
        <v>106</v>
      </c>
      <c r="B22" s="182" t="s">
        <v>107</v>
      </c>
      <c r="C22" s="183">
        <v>0</v>
      </c>
      <c r="D22" s="184">
        <v>0</v>
      </c>
      <c r="E22" s="185">
        <v>0</v>
      </c>
      <c r="F22" s="186" t="s">
        <v>151</v>
      </c>
      <c r="G22" s="187">
        <v>26292</v>
      </c>
      <c r="H22" s="184">
        <v>42333</v>
      </c>
      <c r="I22" s="185">
        <v>16041</v>
      </c>
      <c r="J22" s="186">
        <v>61.010953902327721</v>
      </c>
      <c r="K22" s="187">
        <v>30796</v>
      </c>
      <c r="L22" s="184">
        <v>24416</v>
      </c>
      <c r="M22" s="185">
        <v>-6380</v>
      </c>
      <c r="N22" s="186">
        <v>-20.716976230679311</v>
      </c>
      <c r="O22" s="152"/>
    </row>
    <row r="23" spans="1:15" s="138" customFormat="1" ht="19.5" customHeight="1">
      <c r="A23" s="181" t="s">
        <v>106</v>
      </c>
      <c r="B23" s="182" t="s">
        <v>108</v>
      </c>
      <c r="C23" s="183">
        <v>3871</v>
      </c>
      <c r="D23" s="184">
        <v>7651</v>
      </c>
      <c r="E23" s="185">
        <v>3780</v>
      </c>
      <c r="F23" s="186">
        <v>97.649186256781206</v>
      </c>
      <c r="G23" s="187">
        <v>860921</v>
      </c>
      <c r="H23" s="184">
        <v>1062654</v>
      </c>
      <c r="I23" s="185">
        <v>201733</v>
      </c>
      <c r="J23" s="186">
        <v>23.43223129648365</v>
      </c>
      <c r="K23" s="187">
        <v>290137</v>
      </c>
      <c r="L23" s="184">
        <v>230589</v>
      </c>
      <c r="M23" s="185">
        <v>-59548</v>
      </c>
      <c r="N23" s="186">
        <v>-20.524097236822598</v>
      </c>
      <c r="O23" s="152"/>
    </row>
    <row r="24" spans="1:15" s="138" customFormat="1" ht="19.5" customHeight="1">
      <c r="A24" s="181" t="s">
        <v>109</v>
      </c>
      <c r="B24" s="182" t="s">
        <v>110</v>
      </c>
      <c r="C24" s="183">
        <v>0</v>
      </c>
      <c r="D24" s="184">
        <v>0</v>
      </c>
      <c r="E24" s="185">
        <v>0</v>
      </c>
      <c r="F24" s="186" t="s">
        <v>151</v>
      </c>
      <c r="G24" s="187">
        <v>80147</v>
      </c>
      <c r="H24" s="184">
        <v>23059</v>
      </c>
      <c r="I24" s="185">
        <v>-57088</v>
      </c>
      <c r="J24" s="186">
        <v>-71.229116498434124</v>
      </c>
      <c r="K24" s="187">
        <v>103</v>
      </c>
      <c r="L24" s="184">
        <v>3473</v>
      </c>
      <c r="M24" s="185">
        <v>3370</v>
      </c>
      <c r="N24" s="186">
        <v>3271.844660194175</v>
      </c>
      <c r="O24" s="152"/>
    </row>
    <row r="25" spans="1:15" s="138" customFormat="1" ht="19.5" customHeight="1">
      <c r="A25" s="181" t="s">
        <v>109</v>
      </c>
      <c r="B25" s="182" t="s">
        <v>111</v>
      </c>
      <c r="C25" s="183">
        <v>0</v>
      </c>
      <c r="D25" s="184">
        <v>0</v>
      </c>
      <c r="E25" s="185">
        <v>0</v>
      </c>
      <c r="F25" s="186" t="s">
        <v>151</v>
      </c>
      <c r="G25" s="187">
        <v>43788</v>
      </c>
      <c r="H25" s="184">
        <v>19486</v>
      </c>
      <c r="I25" s="185">
        <v>-24302</v>
      </c>
      <c r="J25" s="186">
        <v>-55.499223531561157</v>
      </c>
      <c r="K25" s="187">
        <v>10454</v>
      </c>
      <c r="L25" s="184">
        <v>16252</v>
      </c>
      <c r="M25" s="185">
        <v>5798</v>
      </c>
      <c r="N25" s="186">
        <v>55.462024105605508</v>
      </c>
      <c r="O25" s="152"/>
    </row>
    <row r="26" spans="1:15" s="138" customFormat="1" ht="19.5" customHeight="1">
      <c r="A26" s="181" t="s">
        <v>109</v>
      </c>
      <c r="B26" s="182" t="s">
        <v>112</v>
      </c>
      <c r="C26" s="183">
        <v>8249</v>
      </c>
      <c r="D26" s="184">
        <v>36663</v>
      </c>
      <c r="E26" s="185">
        <v>28414</v>
      </c>
      <c r="F26" s="186">
        <v>344.45387319675109</v>
      </c>
      <c r="G26" s="187">
        <v>330481</v>
      </c>
      <c r="H26" s="184">
        <v>286781</v>
      </c>
      <c r="I26" s="185">
        <v>-43700</v>
      </c>
      <c r="J26" s="186">
        <v>-13.223150498818381</v>
      </c>
      <c r="K26" s="187">
        <v>162600</v>
      </c>
      <c r="L26" s="184">
        <v>169756</v>
      </c>
      <c r="M26" s="185">
        <v>7156</v>
      </c>
      <c r="N26" s="186">
        <v>4.4009840098401014</v>
      </c>
      <c r="O26" s="152"/>
    </row>
    <row r="27" spans="1:15" s="138" customFormat="1" ht="19.5" customHeight="1">
      <c r="A27" s="181" t="s">
        <v>113</v>
      </c>
      <c r="B27" s="182" t="s">
        <v>114</v>
      </c>
      <c r="C27" s="183">
        <v>1512086</v>
      </c>
      <c r="D27" s="184">
        <v>1749503</v>
      </c>
      <c r="E27" s="185">
        <v>237417</v>
      </c>
      <c r="F27" s="186">
        <v>15.701289476921289</v>
      </c>
      <c r="G27" s="187">
        <v>187744</v>
      </c>
      <c r="H27" s="184">
        <v>199773</v>
      </c>
      <c r="I27" s="185">
        <v>12029</v>
      </c>
      <c r="J27" s="186">
        <v>6.4071288563149844</v>
      </c>
      <c r="K27" s="187">
        <v>1724491</v>
      </c>
      <c r="L27" s="184">
        <v>2099022</v>
      </c>
      <c r="M27" s="185">
        <v>374531</v>
      </c>
      <c r="N27" s="186">
        <v>21.7183505161813</v>
      </c>
      <c r="O27" s="152"/>
    </row>
    <row r="28" spans="1:15" s="138" customFormat="1" ht="19.5" customHeight="1">
      <c r="A28" s="181" t="s">
        <v>115</v>
      </c>
      <c r="B28" s="182" t="s">
        <v>116</v>
      </c>
      <c r="C28" s="183">
        <v>131236</v>
      </c>
      <c r="D28" s="184">
        <v>134535</v>
      </c>
      <c r="E28" s="185">
        <v>3299</v>
      </c>
      <c r="F28" s="186">
        <v>2.513791947331526</v>
      </c>
      <c r="G28" s="187">
        <v>12352</v>
      </c>
      <c r="H28" s="184">
        <v>14380</v>
      </c>
      <c r="I28" s="185">
        <v>2028</v>
      </c>
      <c r="J28" s="186">
        <v>16.418393782383419</v>
      </c>
      <c r="K28" s="187">
        <v>14235</v>
      </c>
      <c r="L28" s="184">
        <v>7318</v>
      </c>
      <c r="M28" s="185">
        <v>-6917</v>
      </c>
      <c r="N28" s="186">
        <v>-48.591499824376527</v>
      </c>
      <c r="O28" s="152"/>
    </row>
    <row r="29" spans="1:15" s="138" customFormat="1" ht="19.5" customHeight="1">
      <c r="A29" s="181" t="s">
        <v>115</v>
      </c>
      <c r="B29" s="182" t="s">
        <v>117</v>
      </c>
      <c r="C29" s="183">
        <v>0</v>
      </c>
      <c r="D29" s="184">
        <v>0</v>
      </c>
      <c r="E29" s="185">
        <v>0</v>
      </c>
      <c r="F29" s="186" t="s">
        <v>151</v>
      </c>
      <c r="G29" s="187">
        <v>411504</v>
      </c>
      <c r="H29" s="184">
        <v>508166</v>
      </c>
      <c r="I29" s="185">
        <v>96662</v>
      </c>
      <c r="J29" s="186">
        <v>23.489929624013371</v>
      </c>
      <c r="K29" s="187">
        <v>88592</v>
      </c>
      <c r="L29" s="184">
        <v>108012</v>
      </c>
      <c r="M29" s="185">
        <v>19420</v>
      </c>
      <c r="N29" s="186">
        <v>21.920715188730359</v>
      </c>
      <c r="O29" s="152"/>
    </row>
    <row r="30" spans="1:15" s="138" customFormat="1" ht="19.5" customHeight="1">
      <c r="A30" s="181" t="s">
        <v>115</v>
      </c>
      <c r="B30" s="182" t="s">
        <v>118</v>
      </c>
      <c r="C30" s="183">
        <v>0</v>
      </c>
      <c r="D30" s="184">
        <v>0</v>
      </c>
      <c r="E30" s="185">
        <v>0</v>
      </c>
      <c r="F30" s="186" t="s">
        <v>151</v>
      </c>
      <c r="G30" s="187">
        <v>163453</v>
      </c>
      <c r="H30" s="184">
        <v>36213</v>
      </c>
      <c r="I30" s="185">
        <v>-127240</v>
      </c>
      <c r="J30" s="186">
        <v>-77.845007433329457</v>
      </c>
      <c r="K30" s="187">
        <v>1331466</v>
      </c>
      <c r="L30" s="184">
        <v>1452740</v>
      </c>
      <c r="M30" s="185">
        <v>121274</v>
      </c>
      <c r="N30" s="186">
        <v>9.1083061828090308</v>
      </c>
      <c r="O30" s="152"/>
    </row>
    <row r="31" spans="1:15" s="138" customFormat="1" ht="19.5" customHeight="1">
      <c r="A31" s="181" t="s">
        <v>119</v>
      </c>
      <c r="B31" s="182" t="s">
        <v>120</v>
      </c>
      <c r="C31" s="183">
        <v>0</v>
      </c>
      <c r="D31" s="184">
        <v>0</v>
      </c>
      <c r="E31" s="185">
        <v>0</v>
      </c>
      <c r="F31" s="186" t="s">
        <v>151</v>
      </c>
      <c r="G31" s="187">
        <v>2369173</v>
      </c>
      <c r="H31" s="184">
        <v>1408551</v>
      </c>
      <c r="I31" s="185">
        <v>-960622</v>
      </c>
      <c r="J31" s="186">
        <v>-40.546722421705802</v>
      </c>
      <c r="K31" s="187">
        <v>238788</v>
      </c>
      <c r="L31" s="184">
        <v>164111</v>
      </c>
      <c r="M31" s="185">
        <v>-74677</v>
      </c>
      <c r="N31" s="186">
        <v>-31.27334706936696</v>
      </c>
      <c r="O31" s="152"/>
    </row>
    <row r="32" spans="1:15" s="138" customFormat="1" ht="19.5" customHeight="1">
      <c r="A32" s="181" t="s">
        <v>119</v>
      </c>
      <c r="B32" s="182" t="s">
        <v>121</v>
      </c>
      <c r="C32" s="183">
        <v>0</v>
      </c>
      <c r="D32" s="184">
        <v>0</v>
      </c>
      <c r="E32" s="185">
        <v>0</v>
      </c>
      <c r="F32" s="186" t="s">
        <v>151</v>
      </c>
      <c r="G32" s="187">
        <v>337766</v>
      </c>
      <c r="H32" s="184">
        <v>216635</v>
      </c>
      <c r="I32" s="185">
        <v>-121131</v>
      </c>
      <c r="J32" s="186">
        <v>-35.862401781114741</v>
      </c>
      <c r="K32" s="187">
        <v>77494</v>
      </c>
      <c r="L32" s="184">
        <v>17328</v>
      </c>
      <c r="M32" s="185">
        <v>-60166</v>
      </c>
      <c r="N32" s="186">
        <v>-77.639559191679353</v>
      </c>
      <c r="O32" s="152"/>
    </row>
    <row r="33" spans="1:15" s="138" customFormat="1" ht="19.5" customHeight="1">
      <c r="A33" s="181" t="s">
        <v>119</v>
      </c>
      <c r="B33" s="182" t="s">
        <v>122</v>
      </c>
      <c r="C33" s="183">
        <v>0</v>
      </c>
      <c r="D33" s="184">
        <v>0</v>
      </c>
      <c r="E33" s="185">
        <v>0</v>
      </c>
      <c r="F33" s="186" t="s">
        <v>151</v>
      </c>
      <c r="G33" s="187">
        <v>54581</v>
      </c>
      <c r="H33" s="184">
        <v>4400</v>
      </c>
      <c r="I33" s="185">
        <v>-50181</v>
      </c>
      <c r="J33" s="186">
        <v>-91.938586687675198</v>
      </c>
      <c r="K33" s="187">
        <v>1062264</v>
      </c>
      <c r="L33" s="184">
        <v>896960</v>
      </c>
      <c r="M33" s="185">
        <v>-165304</v>
      </c>
      <c r="N33" s="186">
        <v>-15.56148000873605</v>
      </c>
      <c r="O33" s="152"/>
    </row>
    <row r="34" spans="1:15" s="138" customFormat="1" ht="19.5" customHeight="1">
      <c r="A34" s="181" t="s">
        <v>119</v>
      </c>
      <c r="B34" s="182" t="s">
        <v>123</v>
      </c>
      <c r="C34" s="183">
        <v>22806</v>
      </c>
      <c r="D34" s="184">
        <v>12199</v>
      </c>
      <c r="E34" s="185">
        <v>-10607</v>
      </c>
      <c r="F34" s="186">
        <v>-46.509690432342367</v>
      </c>
      <c r="G34" s="187">
        <v>0</v>
      </c>
      <c r="H34" s="184">
        <v>0</v>
      </c>
      <c r="I34" s="185">
        <v>0</v>
      </c>
      <c r="J34" s="186" t="s">
        <v>151</v>
      </c>
      <c r="K34" s="187">
        <v>666933</v>
      </c>
      <c r="L34" s="184">
        <v>676970</v>
      </c>
      <c r="M34" s="185">
        <v>10037</v>
      </c>
      <c r="N34" s="186">
        <v>1.5049487729652069</v>
      </c>
      <c r="O34" s="152"/>
    </row>
    <row r="35" spans="1:15" s="138" customFormat="1" ht="19.5" customHeight="1">
      <c r="A35" s="181" t="s">
        <v>119</v>
      </c>
      <c r="B35" s="182" t="s">
        <v>124</v>
      </c>
      <c r="C35" s="183">
        <v>0</v>
      </c>
      <c r="D35" s="184">
        <v>0</v>
      </c>
      <c r="E35" s="185">
        <v>0</v>
      </c>
      <c r="F35" s="186" t="s">
        <v>151</v>
      </c>
      <c r="G35" s="187">
        <v>0</v>
      </c>
      <c r="H35" s="184">
        <v>0</v>
      </c>
      <c r="I35" s="185">
        <v>0</v>
      </c>
      <c r="J35" s="186" t="s">
        <v>151</v>
      </c>
      <c r="K35" s="187">
        <v>252087</v>
      </c>
      <c r="L35" s="184">
        <v>300976</v>
      </c>
      <c r="M35" s="185">
        <v>48889</v>
      </c>
      <c r="N35" s="186">
        <v>19.393701380872471</v>
      </c>
      <c r="O35" s="152"/>
    </row>
    <row r="36" spans="1:15" s="138" customFormat="1" ht="19.5" customHeight="1">
      <c r="A36" s="181" t="s">
        <v>119</v>
      </c>
      <c r="B36" s="182" t="s">
        <v>125</v>
      </c>
      <c r="C36" s="183">
        <v>0</v>
      </c>
      <c r="D36" s="184">
        <v>0</v>
      </c>
      <c r="E36" s="185">
        <v>0</v>
      </c>
      <c r="F36" s="186" t="s">
        <v>151</v>
      </c>
      <c r="G36" s="187">
        <v>0</v>
      </c>
      <c r="H36" s="184">
        <v>0</v>
      </c>
      <c r="I36" s="185">
        <v>0</v>
      </c>
      <c r="J36" s="186" t="s">
        <v>151</v>
      </c>
      <c r="K36" s="187">
        <v>380311</v>
      </c>
      <c r="L36" s="184">
        <v>417125</v>
      </c>
      <c r="M36" s="185">
        <v>36814</v>
      </c>
      <c r="N36" s="186">
        <v>9.6799724436053651</v>
      </c>
      <c r="O36" s="152"/>
    </row>
    <row r="37" spans="1:15" s="138" customFormat="1" ht="19.5" customHeight="1">
      <c r="A37" s="181" t="s">
        <v>119</v>
      </c>
      <c r="B37" s="182" t="s">
        <v>126</v>
      </c>
      <c r="C37" s="183">
        <v>395037</v>
      </c>
      <c r="D37" s="184">
        <v>398493</v>
      </c>
      <c r="E37" s="185">
        <v>3456</v>
      </c>
      <c r="F37" s="186">
        <v>0.87485476044015797</v>
      </c>
      <c r="G37" s="187">
        <v>0</v>
      </c>
      <c r="H37" s="184">
        <v>0</v>
      </c>
      <c r="I37" s="185">
        <v>0</v>
      </c>
      <c r="J37" s="186" t="s">
        <v>151</v>
      </c>
      <c r="K37" s="187">
        <v>186653</v>
      </c>
      <c r="L37" s="184">
        <v>212181</v>
      </c>
      <c r="M37" s="185">
        <v>25528</v>
      </c>
      <c r="N37" s="186">
        <v>13.676715616679081</v>
      </c>
      <c r="O37" s="152"/>
    </row>
    <row r="38" spans="1:15" s="138" customFormat="1" ht="19.5" customHeight="1">
      <c r="A38" s="181" t="s">
        <v>119</v>
      </c>
      <c r="B38" s="182" t="s">
        <v>127</v>
      </c>
      <c r="C38" s="183">
        <v>41260</v>
      </c>
      <c r="D38" s="184">
        <v>10027</v>
      </c>
      <c r="E38" s="185">
        <v>-31233</v>
      </c>
      <c r="F38" s="186">
        <v>-75.698012603005338</v>
      </c>
      <c r="G38" s="187">
        <v>74706</v>
      </c>
      <c r="H38" s="184">
        <v>35469</v>
      </c>
      <c r="I38" s="185">
        <v>-39237</v>
      </c>
      <c r="J38" s="186">
        <v>-52.521885792305838</v>
      </c>
      <c r="K38" s="187">
        <v>1873320</v>
      </c>
      <c r="L38" s="184">
        <v>1656825</v>
      </c>
      <c r="M38" s="185">
        <v>-216495</v>
      </c>
      <c r="N38" s="186">
        <v>-11.55675485234771</v>
      </c>
      <c r="O38" s="152"/>
    </row>
    <row r="39" spans="1:15" s="138" customFormat="1" ht="19.5" customHeight="1">
      <c r="A39" s="181" t="s">
        <v>119</v>
      </c>
      <c r="B39" s="182" t="s">
        <v>128</v>
      </c>
      <c r="C39" s="183">
        <v>0</v>
      </c>
      <c r="D39" s="184">
        <v>0</v>
      </c>
      <c r="E39" s="185">
        <v>0</v>
      </c>
      <c r="F39" s="186" t="s">
        <v>151</v>
      </c>
      <c r="G39" s="187">
        <v>0</v>
      </c>
      <c r="H39" s="184">
        <v>0</v>
      </c>
      <c r="I39" s="185">
        <v>0</v>
      </c>
      <c r="J39" s="186" t="s">
        <v>151</v>
      </c>
      <c r="K39" s="187">
        <v>255630</v>
      </c>
      <c r="L39" s="184">
        <v>262831</v>
      </c>
      <c r="M39" s="185">
        <v>7201</v>
      </c>
      <c r="N39" s="186">
        <v>2.8169620154128978</v>
      </c>
      <c r="O39" s="152"/>
    </row>
    <row r="40" spans="1:15" s="138" customFormat="1" ht="19.5" customHeight="1">
      <c r="A40" s="181" t="s">
        <v>119</v>
      </c>
      <c r="B40" s="182" t="s">
        <v>129</v>
      </c>
      <c r="C40" s="183">
        <v>0</v>
      </c>
      <c r="D40" s="184">
        <v>0</v>
      </c>
      <c r="E40" s="185">
        <v>0</v>
      </c>
      <c r="F40" s="186" t="s">
        <v>151</v>
      </c>
      <c r="G40" s="187">
        <v>425740</v>
      </c>
      <c r="H40" s="184">
        <v>347997</v>
      </c>
      <c r="I40" s="185">
        <v>-77743</v>
      </c>
      <c r="J40" s="186">
        <v>-18.260675529665988</v>
      </c>
      <c r="K40" s="187">
        <v>256811</v>
      </c>
      <c r="L40" s="184">
        <v>410091</v>
      </c>
      <c r="M40" s="185">
        <v>153280</v>
      </c>
      <c r="N40" s="186">
        <v>59.685916880507442</v>
      </c>
      <c r="O40" s="152"/>
    </row>
    <row r="41" spans="1:15" s="138" customFormat="1" ht="19.5" customHeight="1">
      <c r="A41" s="181" t="s">
        <v>130</v>
      </c>
      <c r="B41" s="182" t="s">
        <v>131</v>
      </c>
      <c r="C41" s="183">
        <v>0</v>
      </c>
      <c r="D41" s="184">
        <v>0</v>
      </c>
      <c r="E41" s="185">
        <v>0</v>
      </c>
      <c r="F41" s="186" t="s">
        <v>151</v>
      </c>
      <c r="G41" s="187">
        <v>57751</v>
      </c>
      <c r="H41" s="184">
        <v>13700</v>
      </c>
      <c r="I41" s="185">
        <v>-44051</v>
      </c>
      <c r="J41" s="186">
        <v>-76.277467056847499</v>
      </c>
      <c r="K41" s="187">
        <v>385540</v>
      </c>
      <c r="L41" s="184">
        <v>392909</v>
      </c>
      <c r="M41" s="185">
        <v>7369</v>
      </c>
      <c r="N41" s="186">
        <v>1.9113451263163339</v>
      </c>
      <c r="O41" s="152"/>
    </row>
    <row r="42" spans="1:15" s="138" customFormat="1" ht="19.5" customHeight="1">
      <c r="A42" s="181" t="s">
        <v>130</v>
      </c>
      <c r="B42" s="182" t="s">
        <v>132</v>
      </c>
      <c r="C42" s="183">
        <v>0</v>
      </c>
      <c r="D42" s="184">
        <v>0</v>
      </c>
      <c r="E42" s="185">
        <v>0</v>
      </c>
      <c r="F42" s="186" t="s">
        <v>151</v>
      </c>
      <c r="G42" s="187">
        <v>0</v>
      </c>
      <c r="H42" s="184">
        <v>0</v>
      </c>
      <c r="I42" s="185">
        <v>0</v>
      </c>
      <c r="J42" s="186" t="s">
        <v>151</v>
      </c>
      <c r="K42" s="187">
        <v>974963</v>
      </c>
      <c r="L42" s="184">
        <v>866353</v>
      </c>
      <c r="M42" s="185">
        <v>-108610</v>
      </c>
      <c r="N42" s="186">
        <v>-11.13990992478689</v>
      </c>
      <c r="O42" s="152"/>
    </row>
    <row r="43" spans="1:15" s="138" customFormat="1" ht="19.5" customHeight="1">
      <c r="A43" s="181" t="s">
        <v>130</v>
      </c>
      <c r="B43" s="182" t="s">
        <v>174</v>
      </c>
      <c r="C43" s="183">
        <v>0</v>
      </c>
      <c r="D43" s="184">
        <v>0</v>
      </c>
      <c r="E43" s="185">
        <v>0</v>
      </c>
      <c r="F43" s="186" t="s">
        <v>151</v>
      </c>
      <c r="G43" s="187">
        <v>0</v>
      </c>
      <c r="H43" s="184">
        <v>0</v>
      </c>
      <c r="I43" s="185">
        <v>0</v>
      </c>
      <c r="J43" s="186" t="s">
        <v>151</v>
      </c>
      <c r="K43" s="187">
        <v>982345</v>
      </c>
      <c r="L43" s="184">
        <v>1068074</v>
      </c>
      <c r="M43" s="185">
        <v>85729</v>
      </c>
      <c r="N43" s="186">
        <v>8.7269747390173507</v>
      </c>
      <c r="O43" s="152"/>
    </row>
    <row r="44" spans="1:15" s="138" customFormat="1" ht="19.5" customHeight="1">
      <c r="A44" s="181" t="s">
        <v>130</v>
      </c>
      <c r="B44" s="182" t="s">
        <v>134</v>
      </c>
      <c r="C44" s="183">
        <v>0</v>
      </c>
      <c r="D44" s="184">
        <v>30</v>
      </c>
      <c r="E44" s="185">
        <v>30</v>
      </c>
      <c r="F44" s="186" t="s">
        <v>151</v>
      </c>
      <c r="G44" s="187">
        <v>13576</v>
      </c>
      <c r="H44" s="184">
        <v>0</v>
      </c>
      <c r="I44" s="185">
        <v>-13576</v>
      </c>
      <c r="J44" s="186">
        <v>-100</v>
      </c>
      <c r="K44" s="187">
        <v>2080848</v>
      </c>
      <c r="L44" s="184">
        <v>2363287</v>
      </c>
      <c r="M44" s="185">
        <v>282439</v>
      </c>
      <c r="N44" s="186">
        <v>13.57326436145264</v>
      </c>
      <c r="O44" s="152"/>
    </row>
    <row r="45" spans="1:15" s="138" customFormat="1" ht="19.5" customHeight="1">
      <c r="A45" s="181" t="s">
        <v>135</v>
      </c>
      <c r="B45" s="182" t="s">
        <v>136</v>
      </c>
      <c r="C45" s="183">
        <v>0</v>
      </c>
      <c r="D45" s="184">
        <v>0</v>
      </c>
      <c r="E45" s="185">
        <v>0</v>
      </c>
      <c r="F45" s="186" t="s">
        <v>151</v>
      </c>
      <c r="G45" s="187">
        <v>0</v>
      </c>
      <c r="H45" s="184">
        <v>0</v>
      </c>
      <c r="I45" s="185">
        <v>0</v>
      </c>
      <c r="J45" s="186" t="s">
        <v>151</v>
      </c>
      <c r="K45" s="187">
        <v>802080</v>
      </c>
      <c r="L45" s="184">
        <v>671750</v>
      </c>
      <c r="M45" s="185">
        <v>-130330</v>
      </c>
      <c r="N45" s="186">
        <v>-16.249002593257529</v>
      </c>
      <c r="O45" s="152"/>
    </row>
    <row r="46" spans="1:15" s="138" customFormat="1" ht="19.5" customHeight="1">
      <c r="A46" s="181" t="s">
        <v>135</v>
      </c>
      <c r="B46" s="182" t="s">
        <v>137</v>
      </c>
      <c r="C46" s="183">
        <v>0</v>
      </c>
      <c r="D46" s="184">
        <v>0</v>
      </c>
      <c r="E46" s="185">
        <v>0</v>
      </c>
      <c r="F46" s="186" t="s">
        <v>151</v>
      </c>
      <c r="G46" s="187">
        <v>0</v>
      </c>
      <c r="H46" s="184">
        <v>0</v>
      </c>
      <c r="I46" s="185">
        <v>0</v>
      </c>
      <c r="J46" s="186" t="s">
        <v>151</v>
      </c>
      <c r="K46" s="187">
        <v>2254463</v>
      </c>
      <c r="L46" s="184">
        <v>2351498</v>
      </c>
      <c r="M46" s="185">
        <v>97035</v>
      </c>
      <c r="N46" s="186">
        <v>4.3041291873053638</v>
      </c>
      <c r="O46" s="152"/>
    </row>
    <row r="47" spans="1:15" s="138" customFormat="1" ht="19.5" customHeight="1">
      <c r="A47" s="181" t="s">
        <v>135</v>
      </c>
      <c r="B47" s="182" t="s">
        <v>53</v>
      </c>
      <c r="C47" s="183">
        <v>0</v>
      </c>
      <c r="D47" s="184">
        <v>0</v>
      </c>
      <c r="E47" s="185">
        <v>0</v>
      </c>
      <c r="F47" s="186" t="s">
        <v>151</v>
      </c>
      <c r="G47" s="187">
        <v>0</v>
      </c>
      <c r="H47" s="184">
        <v>0</v>
      </c>
      <c r="I47" s="185">
        <v>0</v>
      </c>
      <c r="J47" s="186" t="s">
        <v>151</v>
      </c>
      <c r="K47" s="187">
        <v>2792031</v>
      </c>
      <c r="L47" s="184">
        <v>2918583</v>
      </c>
      <c r="M47" s="185">
        <v>126552</v>
      </c>
      <c r="N47" s="186">
        <v>4.5326144301406401</v>
      </c>
      <c r="O47" s="152"/>
    </row>
    <row r="48" spans="1:15" ht="19.5" customHeight="1">
      <c r="A48" s="203" t="s">
        <v>162</v>
      </c>
      <c r="B48" s="203"/>
      <c r="C48" s="175">
        <f>SUM(C8:C47)</f>
        <v>15704313</v>
      </c>
      <c r="D48" s="175">
        <f>SUM(D8:D47)</f>
        <v>14038800</v>
      </c>
      <c r="E48" s="175">
        <f>D48-C48</f>
        <v>-1665513</v>
      </c>
      <c r="F48" s="176">
        <f t="shared" ref="F48" si="0">((D48*100/C48)-100)</f>
        <v>-10.605449598463807</v>
      </c>
      <c r="G48" s="175">
        <f>SUM(G8:G47)</f>
        <v>7525006</v>
      </c>
      <c r="H48" s="175">
        <f>SUM(H8:H47)</f>
        <v>6173538</v>
      </c>
      <c r="I48" s="175">
        <f>H48-G48</f>
        <v>-1351468</v>
      </c>
      <c r="J48" s="176">
        <f t="shared" ref="J48" si="1">((H48*100/G48)-100)</f>
        <v>-17.959693321174754</v>
      </c>
      <c r="K48" s="175">
        <f>SUM(K8:K47)</f>
        <v>21203288</v>
      </c>
      <c r="L48" s="175">
        <f>SUM(L8:L47)</f>
        <v>21599911</v>
      </c>
      <c r="M48" s="175">
        <f>L48-K48</f>
        <v>396623</v>
      </c>
      <c r="N48" s="176">
        <f t="shared" ref="N48" si="2">((L48*100/K48)-100)</f>
        <v>1.8705730922487049</v>
      </c>
    </row>
    <row r="49" spans="1:14" ht="15" customHeight="1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  <row r="53" spans="1:14">
      <c r="D53" s="134"/>
    </row>
    <row r="54" spans="1:14">
      <c r="C54" s="137"/>
      <c r="D54" s="133"/>
      <c r="E54" s="135"/>
    </row>
    <row r="55" spans="1:14">
      <c r="D55" s="136"/>
    </row>
    <row r="62" spans="1:14">
      <c r="D62" s="75"/>
    </row>
  </sheetData>
  <mergeCells count="11">
    <mergeCell ref="A6:B7"/>
    <mergeCell ref="A48:B48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B8:D47 G8:H47 K8:L47">
    <cfRule type="expression" dxfId="70" priority="1">
      <formula>MOD(ROW(),2)&lt;&gt;0</formula>
    </cfRule>
  </conditionalFormatting>
  <conditionalFormatting sqref="E8:E47">
    <cfRule type="dataBar" priority="2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{3A66895E-0D24-493E-BD8C-780A1A9DB3E1}</x14:id>
        </ext>
      </extLst>
    </cfRule>
  </conditionalFormatting>
  <conditionalFormatting sqref="E8:F48 I8:J48 M8:N48">
    <cfRule type="expression" dxfId="69" priority="7">
      <formula>E8&lt;0</formula>
    </cfRule>
  </conditionalFormatting>
  <conditionalFormatting sqref="I8:I47">
    <cfRule type="dataBar" priority="24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{99D2901E-C5E7-40D7-93FD-E146C335BC32}</x14:id>
        </ext>
      </extLst>
    </cfRule>
  </conditionalFormatting>
  <conditionalFormatting sqref="M8:M47">
    <cfRule type="dataBar" priority="25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{39267451-35AB-47D2-925A-52227CEC1C92}</x14:id>
        </ext>
      </extLst>
    </cfRule>
  </conditionalFormatting>
  <pageMargins left="0.62992125984252001" right="0.23622047244094499" top="0.78740157480314998" bottom="0.23622047244094499" header="0.31496062992126" footer="0.15748031496063"/>
  <pageSetup paperSize="9" scale="55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A66895E-0D24-493E-BD8C-780A1A9DB3E1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99D2901E-C5E7-40D7-93FD-E146C335BC3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39267451-35AB-47D2-925A-52227CEC1C9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B5A33B-BA55-4F85-BCE1-6043E2F61132}">
  <sheetPr codeName="Hoja6">
    <pageSetUpPr fitToPage="1"/>
  </sheetPr>
  <dimension ref="A1:AA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27" ht="19.2" customHeight="1">
      <c r="A1" s="32" t="s">
        <v>50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A2" s="139"/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10" t="s">
        <v>1</v>
      </c>
      <c r="B5" s="197" t="s">
        <v>155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27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27" ht="15.6" customHeight="1">
      <c r="A7" s="188" t="s">
        <v>18</v>
      </c>
      <c r="B7" s="189">
        <v>1159413.912</v>
      </c>
      <c r="C7" s="189">
        <v>781178.89399999997</v>
      </c>
      <c r="D7" s="189">
        <v>1159413.912</v>
      </c>
      <c r="E7" s="189">
        <v>781178.89399999997</v>
      </c>
      <c r="F7" s="190">
        <v>-32.622949758084332</v>
      </c>
      <c r="G7" s="37"/>
    </row>
    <row r="8" spans="1:27" ht="15.6" customHeight="1">
      <c r="A8" s="188" t="s">
        <v>11</v>
      </c>
      <c r="B8" s="189">
        <v>205184.489</v>
      </c>
      <c r="C8" s="189">
        <v>210344</v>
      </c>
      <c r="D8" s="189">
        <v>205184.489</v>
      </c>
      <c r="E8" s="189">
        <v>210344</v>
      </c>
      <c r="F8" s="190">
        <v>2.5145716545854531</v>
      </c>
      <c r="G8" s="6"/>
    </row>
    <row r="9" spans="1:27" ht="15.6" customHeight="1">
      <c r="A9" s="188" t="s">
        <v>8</v>
      </c>
      <c r="B9" s="189">
        <v>390300.505</v>
      </c>
      <c r="C9" s="189">
        <v>356627.13699999999</v>
      </c>
      <c r="D9" s="189">
        <v>390300.505</v>
      </c>
      <c r="E9" s="189">
        <v>356627.13699999999</v>
      </c>
      <c r="F9" s="190">
        <v>-8.6275491752182205</v>
      </c>
      <c r="G9" s="6"/>
    </row>
    <row r="10" spans="1:27" ht="15.6" customHeight="1">
      <c r="A10" s="188" t="s">
        <v>10</v>
      </c>
      <c r="B10" s="189">
        <v>383150.14600000001</v>
      </c>
      <c r="C10" s="189">
        <v>370650.87800000003</v>
      </c>
      <c r="D10" s="189">
        <v>383150.14600000001</v>
      </c>
      <c r="E10" s="189">
        <v>370650.87800000003</v>
      </c>
      <c r="F10" s="190">
        <v>-3.262237566784052</v>
      </c>
    </row>
    <row r="11" spans="1:27" ht="15.6" customHeight="1">
      <c r="A11" s="188" t="s">
        <v>9</v>
      </c>
      <c r="B11" s="189">
        <v>9054063.5370000005</v>
      </c>
      <c r="C11" s="189">
        <v>8180179.0489999996</v>
      </c>
      <c r="D11" s="189">
        <v>9054063.5370000005</v>
      </c>
      <c r="E11" s="189">
        <v>8180179.0489999996</v>
      </c>
      <c r="F11" s="190">
        <v>-9.6518484151211794</v>
      </c>
    </row>
    <row r="12" spans="1:27" ht="15.6" customHeight="1">
      <c r="A12" s="188" t="s">
        <v>6</v>
      </c>
      <c r="B12" s="189">
        <v>406987.62900000002</v>
      </c>
      <c r="C12" s="189">
        <v>479173.41600000003</v>
      </c>
      <c r="D12" s="189">
        <v>406987.62900000002</v>
      </c>
      <c r="E12" s="189">
        <v>479173.41600000003</v>
      </c>
      <c r="F12" s="190">
        <v>17.736604716306971</v>
      </c>
    </row>
    <row r="13" spans="1:27" ht="15.6" customHeight="1">
      <c r="A13" s="188" t="s">
        <v>175</v>
      </c>
      <c r="B13" s="189">
        <v>1113748.737</v>
      </c>
      <c r="C13" s="189">
        <v>1242594.0330000001</v>
      </c>
      <c r="D13" s="189">
        <v>1113748.737</v>
      </c>
      <c r="E13" s="189">
        <v>1242594.0330000001</v>
      </c>
      <c r="F13" s="190">
        <v>11.56861433100778</v>
      </c>
    </row>
    <row r="14" spans="1:27" ht="15.6" customHeight="1">
      <c r="A14" s="188" t="s">
        <v>148</v>
      </c>
      <c r="B14" s="189">
        <v>5048759.2080000006</v>
      </c>
      <c r="C14" s="189">
        <v>4799703.4479999999</v>
      </c>
      <c r="D14" s="189">
        <v>5048759.2080000006</v>
      </c>
      <c r="E14" s="189">
        <v>4799703.4479999999</v>
      </c>
      <c r="F14" s="190">
        <v>-4.9330092749394652</v>
      </c>
    </row>
    <row r="15" spans="1:27" ht="15.6" customHeight="1">
      <c r="A15" s="188" t="s">
        <v>145</v>
      </c>
      <c r="B15" s="189">
        <v>2993746</v>
      </c>
      <c r="C15" s="189">
        <v>2388449</v>
      </c>
      <c r="D15" s="189">
        <v>2993746</v>
      </c>
      <c r="E15" s="189">
        <v>2388449</v>
      </c>
      <c r="F15" s="190">
        <v>-20.218715949850122</v>
      </c>
    </row>
    <row r="16" spans="1:27" ht="15.6" customHeight="1">
      <c r="A16" s="188" t="s">
        <v>144</v>
      </c>
      <c r="B16" s="189">
        <v>3086965.3640000001</v>
      </c>
      <c r="C16" s="189">
        <v>3156461.6510000001</v>
      </c>
      <c r="D16" s="189">
        <v>3086965.3640000001</v>
      </c>
      <c r="E16" s="189">
        <v>3156461.6510000001</v>
      </c>
      <c r="F16" s="190">
        <v>2.2512817218638621</v>
      </c>
      <c r="G16" s="1"/>
    </row>
    <row r="17" spans="1:7" ht="15.6" customHeight="1">
      <c r="A17" s="188" t="s">
        <v>150</v>
      </c>
      <c r="B17" s="189">
        <v>1052164.338</v>
      </c>
      <c r="C17" s="189">
        <v>1473236.83</v>
      </c>
      <c r="D17" s="189">
        <v>1052164.338</v>
      </c>
      <c r="E17" s="189">
        <v>1473236.83</v>
      </c>
      <c r="F17" s="190">
        <v>40.019650618494921</v>
      </c>
      <c r="G17" s="2"/>
    </row>
    <row r="18" spans="1:7" ht="15.6" customHeight="1">
      <c r="A18" s="188" t="s">
        <v>147</v>
      </c>
      <c r="B18" s="189">
        <v>177268</v>
      </c>
      <c r="C18" s="189">
        <v>148028</v>
      </c>
      <c r="D18" s="189">
        <v>177268</v>
      </c>
      <c r="E18" s="189">
        <v>148028</v>
      </c>
      <c r="F18" s="190">
        <v>-16.49479883566126</v>
      </c>
    </row>
    <row r="19" spans="1:7" ht="15.6" customHeight="1">
      <c r="A19" s="188" t="s">
        <v>143</v>
      </c>
      <c r="B19" s="189">
        <v>619447.84</v>
      </c>
      <c r="C19" s="189">
        <v>407584.25099999999</v>
      </c>
      <c r="D19" s="189">
        <v>619447.84</v>
      </c>
      <c r="E19" s="189">
        <v>407584.25099999999</v>
      </c>
      <c r="F19" s="190">
        <v>-34.20200625770201</v>
      </c>
    </row>
    <row r="20" spans="1:7" ht="15.6" customHeight="1">
      <c r="A20" s="188" t="s">
        <v>142</v>
      </c>
      <c r="B20" s="189">
        <v>1333997.575</v>
      </c>
      <c r="C20" s="189">
        <v>1342947.683</v>
      </c>
      <c r="D20" s="189">
        <v>1333997.575</v>
      </c>
      <c r="E20" s="189">
        <v>1342947.683</v>
      </c>
      <c r="F20" s="190">
        <v>0.67092385831359991</v>
      </c>
    </row>
    <row r="21" spans="1:7" ht="15.6" customHeight="1">
      <c r="A21" s="188" t="s">
        <v>149</v>
      </c>
      <c r="B21" s="189">
        <v>3012889.281</v>
      </c>
      <c r="C21" s="189">
        <v>2574636.878</v>
      </c>
      <c r="D21" s="189">
        <v>3012889.281</v>
      </c>
      <c r="E21" s="189">
        <v>2574636.878</v>
      </c>
      <c r="F21" s="190">
        <v>-14.54591795867589</v>
      </c>
    </row>
    <row r="22" spans="1:7" ht="15.6" customHeight="1">
      <c r="A22" s="188" t="s">
        <v>146</v>
      </c>
      <c r="B22" s="189">
        <v>2672260.8590000002</v>
      </c>
      <c r="C22" s="189">
        <v>3128000.59</v>
      </c>
      <c r="D22" s="189">
        <v>2672260.8590000002</v>
      </c>
      <c r="E22" s="189">
        <v>3128000.59</v>
      </c>
      <c r="F22" s="190">
        <v>17.05446268335287</v>
      </c>
    </row>
    <row r="23" spans="1:7" ht="15.6" customHeight="1">
      <c r="A23" s="188" t="s">
        <v>165</v>
      </c>
      <c r="B23" s="189">
        <v>305480.46299999999</v>
      </c>
      <c r="C23" s="189">
        <v>401936.58899999998</v>
      </c>
      <c r="D23" s="189">
        <v>305480.46299999999</v>
      </c>
      <c r="E23" s="189">
        <v>401936.58899999998</v>
      </c>
      <c r="F23" s="190">
        <v>31.575219263694802</v>
      </c>
    </row>
    <row r="24" spans="1:7" ht="15.6" customHeight="1">
      <c r="A24" s="188" t="s">
        <v>141</v>
      </c>
      <c r="B24" s="189">
        <v>302794.46299999999</v>
      </c>
      <c r="C24" s="189">
        <v>182895.15400000001</v>
      </c>
      <c r="D24" s="189">
        <v>302794.46299999999</v>
      </c>
      <c r="E24" s="189">
        <v>182895.15400000001</v>
      </c>
      <c r="F24" s="190">
        <v>-39.597589669266831</v>
      </c>
    </row>
    <row r="25" spans="1:7" ht="15.6" customHeight="1">
      <c r="A25" s="188" t="s">
        <v>140</v>
      </c>
      <c r="B25" s="189">
        <v>42357</v>
      </c>
      <c r="C25" s="189">
        <v>44279</v>
      </c>
      <c r="D25" s="189">
        <v>42357</v>
      </c>
      <c r="E25" s="189">
        <v>44279</v>
      </c>
      <c r="F25" s="190">
        <v>4.537620700238449</v>
      </c>
    </row>
    <row r="26" spans="1:7" ht="15.6" customHeight="1">
      <c r="A26" s="188" t="s">
        <v>152</v>
      </c>
      <c r="B26" s="189">
        <v>262891.63199999998</v>
      </c>
      <c r="C26" s="189">
        <v>209594.375</v>
      </c>
      <c r="D26" s="189">
        <v>262891.63199999998</v>
      </c>
      <c r="E26" s="189">
        <v>209594.375</v>
      </c>
      <c r="F26" s="190">
        <v>-20.27347032483711</v>
      </c>
    </row>
    <row r="27" spans="1:7" ht="15.6" customHeight="1">
      <c r="A27" s="188" t="s">
        <v>173</v>
      </c>
      <c r="B27" s="189">
        <v>253860.25</v>
      </c>
      <c r="C27" s="189">
        <v>210651.973</v>
      </c>
      <c r="D27" s="189">
        <v>253860.25</v>
      </c>
      <c r="E27" s="189">
        <v>210651.973</v>
      </c>
      <c r="F27" s="190">
        <v>-17.0204973011726</v>
      </c>
    </row>
    <row r="28" spans="1:7" ht="15.6" customHeight="1">
      <c r="A28" s="188" t="s">
        <v>177</v>
      </c>
      <c r="B28" s="189">
        <v>1136703.32</v>
      </c>
      <c r="C28" s="189">
        <v>1265124.5630000001</v>
      </c>
      <c r="D28" s="189">
        <v>1136703.32</v>
      </c>
      <c r="E28" s="189">
        <v>1265124.5630000001</v>
      </c>
      <c r="F28" s="190">
        <v>11.297692259753401</v>
      </c>
    </row>
    <row r="29" spans="1:7" ht="15.6" customHeight="1">
      <c r="A29" s="188" t="s">
        <v>178</v>
      </c>
      <c r="B29" s="189">
        <v>689918.74699999997</v>
      </c>
      <c r="C29" s="189">
        <v>416840.43599999999</v>
      </c>
      <c r="D29" s="189">
        <v>689918.74699999997</v>
      </c>
      <c r="E29" s="189">
        <v>416840.43599999999</v>
      </c>
      <c r="F29" s="190">
        <v>-39.581227816672147</v>
      </c>
    </row>
    <row r="30" spans="1:7" ht="15.6" customHeight="1">
      <c r="A30" s="188" t="s">
        <v>179</v>
      </c>
      <c r="B30" s="189">
        <v>393658</v>
      </c>
      <c r="C30" s="189">
        <v>300661</v>
      </c>
      <c r="D30" s="189">
        <v>393658</v>
      </c>
      <c r="E30" s="189">
        <v>300661</v>
      </c>
      <c r="F30" s="190">
        <v>-23.623805435174688</v>
      </c>
    </row>
    <row r="31" spans="1:7" ht="15.6" customHeight="1">
      <c r="A31" s="188" t="s">
        <v>180</v>
      </c>
      <c r="B31" s="189">
        <v>3090434.2009999999</v>
      </c>
      <c r="C31" s="189">
        <v>2337170.7740000002</v>
      </c>
      <c r="D31" s="189">
        <v>3090434.2009999999</v>
      </c>
      <c r="E31" s="189">
        <v>2337170.7740000002</v>
      </c>
      <c r="F31" s="190">
        <v>-24.3740321912131</v>
      </c>
    </row>
    <row r="32" spans="1:7" ht="15.6" customHeight="1">
      <c r="A32" s="188" t="s">
        <v>181</v>
      </c>
      <c r="B32" s="189">
        <v>6158300.2369999997</v>
      </c>
      <c r="C32" s="189">
        <v>6134259.6809999999</v>
      </c>
      <c r="D32" s="189">
        <v>6158300.2369999997</v>
      </c>
      <c r="E32" s="189">
        <v>6134259.6809999999</v>
      </c>
      <c r="F32" s="190">
        <v>-0.39037648498461408</v>
      </c>
    </row>
    <row r="33" spans="1:6" ht="15.6" customHeight="1">
      <c r="A33" s="188" t="s">
        <v>182</v>
      </c>
      <c r="B33" s="189">
        <v>355890.37099999998</v>
      </c>
      <c r="C33" s="189">
        <v>329274.75400000002</v>
      </c>
      <c r="D33" s="189">
        <v>355890.37099999998</v>
      </c>
      <c r="E33" s="189">
        <v>329274.75400000002</v>
      </c>
      <c r="F33" s="190">
        <v>-7.4785999197488726</v>
      </c>
    </row>
    <row r="34" spans="1:6" ht="15.6" customHeight="1">
      <c r="A34" s="188" t="s">
        <v>183</v>
      </c>
      <c r="B34" s="189">
        <v>99612</v>
      </c>
      <c r="C34" s="189">
        <v>91205</v>
      </c>
      <c r="D34" s="189">
        <v>99612</v>
      </c>
      <c r="E34" s="189">
        <v>91205</v>
      </c>
      <c r="F34" s="190">
        <v>-8.4397462153154237</v>
      </c>
    </row>
    <row r="35" spans="1:6" ht="15.6" customHeight="1">
      <c r="A35" s="179" t="s">
        <v>153</v>
      </c>
      <c r="B35" s="178">
        <f>SUM(B7:B34)</f>
        <v>45802248.103999995</v>
      </c>
      <c r="C35" s="77">
        <f>SUM(C7:C34)</f>
        <v>42963689.037</v>
      </c>
      <c r="D35" s="76">
        <f>SUM(D7:D34)</f>
        <v>45802248.103999995</v>
      </c>
      <c r="E35" s="78">
        <f>SUM(E7:E34)</f>
        <v>42963689.037</v>
      </c>
      <c r="F35" s="177">
        <f>E35*100/D35-100</f>
        <v>-6.1974230185266777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68" priority="2">
      <formula>MOD(ROW(),2)=0</formula>
    </cfRule>
  </conditionalFormatting>
  <conditionalFormatting sqref="F7:F35">
    <cfRule type="expression" dxfId="6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FD50F-B27F-45EE-A6CC-074021063B77}">
  <sheetPr codeName="Hoja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54</v>
      </c>
      <c r="E1" s="5"/>
      <c r="H1" s="4"/>
      <c r="I1" s="4"/>
      <c r="J1" s="4"/>
      <c r="K1" s="4"/>
      <c r="L1" s="4"/>
      <c r="M1" s="4"/>
    </row>
    <row r="2" spans="1:14" ht="15.6" customHeight="1">
      <c r="A2" s="79" t="s">
        <v>156</v>
      </c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1155362</v>
      </c>
      <c r="C7" s="189">
        <v>776737</v>
      </c>
      <c r="D7" s="189">
        <v>1155362</v>
      </c>
      <c r="E7" s="189">
        <v>776737</v>
      </c>
      <c r="F7" s="190">
        <v>-32.771114161622073</v>
      </c>
      <c r="G7" s="13"/>
    </row>
    <row r="8" spans="1:14" ht="15.6" customHeight="1">
      <c r="A8" s="188" t="s">
        <v>11</v>
      </c>
      <c r="B8" s="189">
        <v>204239</v>
      </c>
      <c r="C8" s="189">
        <v>209666</v>
      </c>
      <c r="D8" s="189">
        <v>204239</v>
      </c>
      <c r="E8" s="189">
        <v>209666</v>
      </c>
      <c r="F8" s="190">
        <v>2.6571810476941242</v>
      </c>
      <c r="G8" s="6"/>
    </row>
    <row r="9" spans="1:14" ht="15.6" customHeight="1">
      <c r="A9" s="188" t="s">
        <v>8</v>
      </c>
      <c r="B9" s="189">
        <v>383984</v>
      </c>
      <c r="C9" s="189">
        <v>350522</v>
      </c>
      <c r="D9" s="189">
        <v>383984</v>
      </c>
      <c r="E9" s="189">
        <v>350522</v>
      </c>
      <c r="F9" s="190">
        <v>-8.7144256010667078</v>
      </c>
      <c r="G9" s="6"/>
    </row>
    <row r="10" spans="1:14" ht="15.6" customHeight="1">
      <c r="A10" s="188" t="s">
        <v>10</v>
      </c>
      <c r="B10" s="189">
        <v>379755</v>
      </c>
      <c r="C10" s="189">
        <v>366409</v>
      </c>
      <c r="D10" s="189">
        <v>379755</v>
      </c>
      <c r="E10" s="189">
        <v>366409</v>
      </c>
      <c r="F10" s="190">
        <v>-3.5143711076878499</v>
      </c>
    </row>
    <row r="11" spans="1:14" ht="15.6" customHeight="1">
      <c r="A11" s="188" t="s">
        <v>9</v>
      </c>
      <c r="B11" s="189">
        <v>8354876</v>
      </c>
      <c r="C11" s="189">
        <v>7643463</v>
      </c>
      <c r="D11" s="189">
        <v>8354876</v>
      </c>
      <c r="E11" s="189">
        <v>7643463</v>
      </c>
      <c r="F11" s="190">
        <v>-8.5149438483587261</v>
      </c>
    </row>
    <row r="12" spans="1:14" ht="15.6" customHeight="1">
      <c r="A12" s="188" t="s">
        <v>6</v>
      </c>
      <c r="B12" s="189">
        <v>398386</v>
      </c>
      <c r="C12" s="189">
        <v>469793</v>
      </c>
      <c r="D12" s="189">
        <v>398386</v>
      </c>
      <c r="E12" s="189">
        <v>469793</v>
      </c>
      <c r="F12" s="190">
        <v>17.924073637125801</v>
      </c>
    </row>
    <row r="13" spans="1:14" ht="15.6" customHeight="1">
      <c r="A13" s="188" t="s">
        <v>175</v>
      </c>
      <c r="B13" s="189">
        <v>1107049</v>
      </c>
      <c r="C13" s="189">
        <v>1234685</v>
      </c>
      <c r="D13" s="189">
        <v>1107049</v>
      </c>
      <c r="E13" s="189">
        <v>1234685</v>
      </c>
      <c r="F13" s="190">
        <v>11.529390297990419</v>
      </c>
    </row>
    <row r="14" spans="1:14" ht="15.6" customHeight="1">
      <c r="A14" s="188" t="s">
        <v>148</v>
      </c>
      <c r="B14" s="189">
        <v>4935633</v>
      </c>
      <c r="C14" s="189">
        <v>4689956</v>
      </c>
      <c r="D14" s="189">
        <v>4935633</v>
      </c>
      <c r="E14" s="189">
        <v>4689956</v>
      </c>
      <c r="F14" s="190">
        <v>-4.9776188788753188</v>
      </c>
    </row>
    <row r="15" spans="1:14" ht="15.6" customHeight="1">
      <c r="A15" s="188" t="s">
        <v>145</v>
      </c>
      <c r="B15" s="189">
        <v>2984413</v>
      </c>
      <c r="C15" s="189">
        <v>2386800</v>
      </c>
      <c r="D15" s="189">
        <v>2984413</v>
      </c>
      <c r="E15" s="189">
        <v>2386800</v>
      </c>
      <c r="F15" s="190">
        <v>-20.024473824500831</v>
      </c>
    </row>
    <row r="16" spans="1:14" ht="15.6" customHeight="1">
      <c r="A16" s="188" t="s">
        <v>144</v>
      </c>
      <c r="B16" s="189">
        <v>3075010</v>
      </c>
      <c r="C16" s="189">
        <v>3136445</v>
      </c>
      <c r="D16" s="189">
        <v>3075010</v>
      </c>
      <c r="E16" s="189">
        <v>3136445</v>
      </c>
      <c r="F16" s="190">
        <v>1.9978796816920981</v>
      </c>
      <c r="G16" s="1"/>
    </row>
    <row r="17" spans="1:7" ht="15.6" customHeight="1">
      <c r="A17" s="188" t="s">
        <v>150</v>
      </c>
      <c r="B17" s="189">
        <v>1049671</v>
      </c>
      <c r="C17" s="189">
        <v>1472105</v>
      </c>
      <c r="D17" s="189">
        <v>1049671</v>
      </c>
      <c r="E17" s="189">
        <v>1472105</v>
      </c>
      <c r="F17" s="190">
        <v>40.244419441901329</v>
      </c>
      <c r="G17" s="2"/>
    </row>
    <row r="18" spans="1:7" ht="15.6" customHeight="1">
      <c r="A18" s="188" t="s">
        <v>147</v>
      </c>
      <c r="B18" s="189">
        <v>120214</v>
      </c>
      <c r="C18" s="189">
        <v>96305</v>
      </c>
      <c r="D18" s="189">
        <v>120214</v>
      </c>
      <c r="E18" s="189">
        <v>96305</v>
      </c>
      <c r="F18" s="190">
        <v>-19.888698487696939</v>
      </c>
    </row>
    <row r="19" spans="1:7" ht="15.6" customHeight="1">
      <c r="A19" s="188" t="s">
        <v>143</v>
      </c>
      <c r="B19" s="189">
        <v>618851</v>
      </c>
      <c r="C19" s="189">
        <v>407068</v>
      </c>
      <c r="D19" s="189">
        <v>618851</v>
      </c>
      <c r="E19" s="189">
        <v>407068</v>
      </c>
      <c r="F19" s="190">
        <v>-34.221969423980887</v>
      </c>
    </row>
    <row r="20" spans="1:7" ht="15.6" customHeight="1">
      <c r="A20" s="188" t="s">
        <v>142</v>
      </c>
      <c r="B20" s="189">
        <v>1328070</v>
      </c>
      <c r="C20" s="189">
        <v>1342837</v>
      </c>
      <c r="D20" s="189">
        <v>1328070</v>
      </c>
      <c r="E20" s="189">
        <v>1342837</v>
      </c>
      <c r="F20" s="190">
        <v>1.111914281626724</v>
      </c>
    </row>
    <row r="21" spans="1:7" ht="15.6" customHeight="1">
      <c r="A21" s="188" t="s">
        <v>149</v>
      </c>
      <c r="B21" s="189">
        <v>2987525</v>
      </c>
      <c r="C21" s="189">
        <v>2553971</v>
      </c>
      <c r="D21" s="189">
        <v>2987525</v>
      </c>
      <c r="E21" s="189">
        <v>2553971</v>
      </c>
      <c r="F21" s="190">
        <v>-14.51214634187161</v>
      </c>
    </row>
    <row r="22" spans="1:7" ht="15.6" customHeight="1">
      <c r="A22" s="188" t="s">
        <v>146</v>
      </c>
      <c r="B22" s="189">
        <v>2423787</v>
      </c>
      <c r="C22" s="189">
        <v>2898211</v>
      </c>
      <c r="D22" s="189">
        <v>2423787</v>
      </c>
      <c r="E22" s="189">
        <v>2898211</v>
      </c>
      <c r="F22" s="190">
        <v>19.573667158046479</v>
      </c>
    </row>
    <row r="23" spans="1:7" ht="15.6" customHeight="1">
      <c r="A23" s="188" t="s">
        <v>165</v>
      </c>
      <c r="B23" s="189">
        <v>299777</v>
      </c>
      <c r="C23" s="189">
        <v>398506</v>
      </c>
      <c r="D23" s="189">
        <v>299777</v>
      </c>
      <c r="E23" s="189">
        <v>398506</v>
      </c>
      <c r="F23" s="190">
        <v>32.934147716469248</v>
      </c>
    </row>
    <row r="24" spans="1:7" ht="15.6" customHeight="1">
      <c r="A24" s="188" t="s">
        <v>141</v>
      </c>
      <c r="B24" s="189">
        <v>301259</v>
      </c>
      <c r="C24" s="189">
        <v>179277</v>
      </c>
      <c r="D24" s="189">
        <v>301259</v>
      </c>
      <c r="E24" s="189">
        <v>179277</v>
      </c>
      <c r="F24" s="190">
        <v>-40.490740525594248</v>
      </c>
    </row>
    <row r="25" spans="1:7" ht="15.6" customHeight="1">
      <c r="A25" s="188" t="s">
        <v>140</v>
      </c>
      <c r="B25" s="189">
        <v>42234</v>
      </c>
      <c r="C25" s="189">
        <v>44279</v>
      </c>
      <c r="D25" s="189">
        <v>42234</v>
      </c>
      <c r="E25" s="189">
        <v>44279</v>
      </c>
      <c r="F25" s="190">
        <v>4.8420703698442082</v>
      </c>
    </row>
    <row r="26" spans="1:7" ht="15.6" customHeight="1">
      <c r="A26" s="188" t="s">
        <v>152</v>
      </c>
      <c r="B26" s="189">
        <v>260781</v>
      </c>
      <c r="C26" s="189">
        <v>207702</v>
      </c>
      <c r="D26" s="189">
        <v>260781</v>
      </c>
      <c r="E26" s="189">
        <v>207702</v>
      </c>
      <c r="F26" s="190">
        <v>-20.353860135516001</v>
      </c>
    </row>
    <row r="27" spans="1:7" ht="15.6" customHeight="1">
      <c r="A27" s="188" t="s">
        <v>173</v>
      </c>
      <c r="B27" s="189">
        <v>250353</v>
      </c>
      <c r="C27" s="189">
        <v>206556</v>
      </c>
      <c r="D27" s="189">
        <v>250353</v>
      </c>
      <c r="E27" s="189">
        <v>206556</v>
      </c>
      <c r="F27" s="190">
        <v>-17.494098333153591</v>
      </c>
    </row>
    <row r="28" spans="1:7" ht="15.6" customHeight="1">
      <c r="A28" s="188" t="s">
        <v>177</v>
      </c>
      <c r="B28" s="189">
        <v>1064743</v>
      </c>
      <c r="C28" s="189">
        <v>1200073</v>
      </c>
      <c r="D28" s="189">
        <v>1064743</v>
      </c>
      <c r="E28" s="189">
        <v>1200073</v>
      </c>
      <c r="F28" s="190">
        <v>12.710109387899241</v>
      </c>
    </row>
    <row r="29" spans="1:7" ht="15.6" customHeight="1">
      <c r="A29" s="188" t="s">
        <v>178</v>
      </c>
      <c r="B29" s="189">
        <v>684201</v>
      </c>
      <c r="C29" s="189">
        <v>412473</v>
      </c>
      <c r="D29" s="189">
        <v>684201</v>
      </c>
      <c r="E29" s="189">
        <v>412473</v>
      </c>
      <c r="F29" s="190">
        <v>-39.714645257753197</v>
      </c>
    </row>
    <row r="30" spans="1:7" ht="15.6" customHeight="1">
      <c r="A30" s="188" t="s">
        <v>179</v>
      </c>
      <c r="B30" s="189">
        <v>390838</v>
      </c>
      <c r="C30" s="189">
        <v>298881</v>
      </c>
      <c r="D30" s="189">
        <v>390838</v>
      </c>
      <c r="E30" s="189">
        <v>298881</v>
      </c>
      <c r="F30" s="190">
        <v>-23.52816256351737</v>
      </c>
    </row>
    <row r="31" spans="1:7" ht="15.6" customHeight="1">
      <c r="A31" s="188" t="s">
        <v>180</v>
      </c>
      <c r="B31" s="189">
        <v>3079921</v>
      </c>
      <c r="C31" s="189">
        <v>2327148</v>
      </c>
      <c r="D31" s="189">
        <v>3079921</v>
      </c>
      <c r="E31" s="189">
        <v>2327148</v>
      </c>
      <c r="F31" s="190">
        <v>-24.441308721879551</v>
      </c>
    </row>
    <row r="32" spans="1:7" ht="15.6" customHeight="1">
      <c r="A32" s="188" t="s">
        <v>181</v>
      </c>
      <c r="B32" s="189">
        <v>6109312</v>
      </c>
      <c r="C32" s="189">
        <v>6092311</v>
      </c>
      <c r="D32" s="189">
        <v>6109312</v>
      </c>
      <c r="E32" s="189">
        <v>6092311</v>
      </c>
      <c r="F32" s="190">
        <v>-0.27828010748181953</v>
      </c>
    </row>
    <row r="33" spans="1:6" ht="15.6" customHeight="1">
      <c r="A33" s="188" t="s">
        <v>182</v>
      </c>
      <c r="B33" s="189">
        <v>343259</v>
      </c>
      <c r="C33" s="189">
        <v>319275</v>
      </c>
      <c r="D33" s="189">
        <v>343259</v>
      </c>
      <c r="E33" s="189">
        <v>319275</v>
      </c>
      <c r="F33" s="190">
        <v>-6.9871438185160457</v>
      </c>
    </row>
    <row r="34" spans="1:6" ht="15.6" customHeight="1">
      <c r="A34" s="188" t="s">
        <v>183</v>
      </c>
      <c r="B34" s="189">
        <v>99104</v>
      </c>
      <c r="C34" s="189">
        <v>90795</v>
      </c>
      <c r="D34" s="189">
        <v>99104</v>
      </c>
      <c r="E34" s="189">
        <v>90795</v>
      </c>
      <c r="F34" s="190">
        <v>-8.3841217307071361</v>
      </c>
    </row>
    <row r="35" spans="1:6" ht="15.6" customHeight="1">
      <c r="A35" s="156" t="s">
        <v>153</v>
      </c>
      <c r="B35" s="178">
        <f>SUM(B7:B34)</f>
        <v>44432607</v>
      </c>
      <c r="C35" s="178">
        <f>SUM(C7:C34)</f>
        <v>41812249</v>
      </c>
      <c r="D35" s="76">
        <f>SUM(D7:D34)</f>
        <v>44432607</v>
      </c>
      <c r="E35" s="78">
        <f>SUM(E7:E34)</f>
        <v>41812249</v>
      </c>
      <c r="F35" s="140">
        <f>E35*100/D35-100</f>
        <v>-5.8973762219263932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6" priority="2">
      <formula>MOD(ROW(),2)=0</formula>
    </cfRule>
  </conditionalFormatting>
  <conditionalFormatting sqref="F7:F35">
    <cfRule type="expression" dxfId="6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6668F9-8FCB-4A7D-A0FA-58EBB38EEC50}">
  <sheetPr codeName="Hoja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1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1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719904</v>
      </c>
      <c r="C7" s="189">
        <v>503931</v>
      </c>
      <c r="D7" s="189">
        <v>719904</v>
      </c>
      <c r="E7" s="189">
        <v>503931</v>
      </c>
      <c r="F7" s="190">
        <v>-30.000250033337782</v>
      </c>
      <c r="G7" s="37"/>
    </row>
    <row r="8" spans="1:14" ht="15.6" customHeight="1">
      <c r="A8" s="188" t="s">
        <v>11</v>
      </c>
      <c r="B8" s="189">
        <v>9007</v>
      </c>
      <c r="C8" s="189">
        <v>4031</v>
      </c>
      <c r="D8" s="189">
        <v>9007</v>
      </c>
      <c r="E8" s="189">
        <v>4031</v>
      </c>
      <c r="F8" s="190">
        <v>-55.245919840124351</v>
      </c>
      <c r="G8" s="6"/>
    </row>
    <row r="9" spans="1:14" ht="15.6" customHeight="1">
      <c r="A9" s="188" t="s">
        <v>8</v>
      </c>
      <c r="B9" s="189">
        <v>18511</v>
      </c>
      <c r="C9" s="189">
        <v>0</v>
      </c>
      <c r="D9" s="189">
        <v>18511</v>
      </c>
      <c r="E9" s="189">
        <v>0</v>
      </c>
      <c r="F9" s="190">
        <v>-100</v>
      </c>
      <c r="G9" s="6"/>
    </row>
    <row r="10" spans="1:14" ht="15.6" customHeight="1">
      <c r="A10" s="188" t="s">
        <v>10</v>
      </c>
      <c r="B10" s="189">
        <v>61421</v>
      </c>
      <c r="C10" s="189">
        <v>32180</v>
      </c>
      <c r="D10" s="189">
        <v>61421</v>
      </c>
      <c r="E10" s="189">
        <v>32180</v>
      </c>
      <c r="F10" s="190">
        <v>-47.607495807622797</v>
      </c>
    </row>
    <row r="11" spans="1:14" ht="15.6" customHeight="1">
      <c r="A11" s="188" t="s">
        <v>9</v>
      </c>
      <c r="B11" s="189">
        <v>2813920</v>
      </c>
      <c r="C11" s="189">
        <v>2204856</v>
      </c>
      <c r="D11" s="189">
        <v>2813920</v>
      </c>
      <c r="E11" s="189">
        <v>2204856</v>
      </c>
      <c r="F11" s="190">
        <v>-21.644680730084719</v>
      </c>
    </row>
    <row r="12" spans="1:14" ht="15.6" customHeight="1">
      <c r="A12" s="188" t="s">
        <v>6</v>
      </c>
      <c r="B12" s="189">
        <v>18935</v>
      </c>
      <c r="C12" s="189">
        <v>32846</v>
      </c>
      <c r="D12" s="189">
        <v>18935</v>
      </c>
      <c r="E12" s="189">
        <v>32846</v>
      </c>
      <c r="F12" s="190">
        <v>73.467124372854499</v>
      </c>
    </row>
    <row r="13" spans="1:14" ht="15.6" customHeight="1">
      <c r="A13" s="188" t="s">
        <v>175</v>
      </c>
      <c r="B13" s="189">
        <v>102540</v>
      </c>
      <c r="C13" s="189">
        <v>142236</v>
      </c>
      <c r="D13" s="189">
        <v>102540</v>
      </c>
      <c r="E13" s="189">
        <v>142236</v>
      </c>
      <c r="F13" s="190">
        <v>38.712697483908727</v>
      </c>
    </row>
    <row r="14" spans="1:14" ht="15.6" customHeight="1">
      <c r="A14" s="188" t="s">
        <v>148</v>
      </c>
      <c r="B14" s="189">
        <v>766072</v>
      </c>
      <c r="C14" s="189">
        <v>711291</v>
      </c>
      <c r="D14" s="189">
        <v>766072</v>
      </c>
      <c r="E14" s="189">
        <v>711291</v>
      </c>
      <c r="F14" s="190">
        <v>-7.1508944328992641</v>
      </c>
    </row>
    <row r="15" spans="1:14" ht="15.6" customHeight="1">
      <c r="A15" s="188" t="s">
        <v>145</v>
      </c>
      <c r="B15" s="189">
        <v>2134486</v>
      </c>
      <c r="C15" s="189">
        <v>1480144</v>
      </c>
      <c r="D15" s="189">
        <v>2134486</v>
      </c>
      <c r="E15" s="189">
        <v>1480144</v>
      </c>
      <c r="F15" s="190">
        <v>-30.655717582593649</v>
      </c>
    </row>
    <row r="16" spans="1:14" ht="15.6" customHeight="1">
      <c r="A16" s="188" t="s">
        <v>144</v>
      </c>
      <c r="B16" s="189">
        <v>2139041</v>
      </c>
      <c r="C16" s="189">
        <v>2491700</v>
      </c>
      <c r="D16" s="189">
        <v>2139041</v>
      </c>
      <c r="E16" s="189">
        <v>2491700</v>
      </c>
      <c r="F16" s="190">
        <v>16.486780758293079</v>
      </c>
      <c r="G16" s="1"/>
    </row>
    <row r="17" spans="1:7" ht="15.6" customHeight="1">
      <c r="A17" s="188" t="s">
        <v>150</v>
      </c>
      <c r="B17" s="189">
        <v>607958</v>
      </c>
      <c r="C17" s="189">
        <v>829377</v>
      </c>
      <c r="D17" s="189">
        <v>607958</v>
      </c>
      <c r="E17" s="189">
        <v>829377</v>
      </c>
      <c r="F17" s="190">
        <v>36.420114547386497</v>
      </c>
      <c r="G17" s="2"/>
    </row>
    <row r="18" spans="1:7" ht="15.6" customHeight="1">
      <c r="A18" s="188" t="s">
        <v>147</v>
      </c>
      <c r="B18" s="189">
        <v>72593</v>
      </c>
      <c r="C18" s="189">
        <v>43767</v>
      </c>
      <c r="D18" s="189">
        <v>72593</v>
      </c>
      <c r="E18" s="189">
        <v>43767</v>
      </c>
      <c r="F18" s="190">
        <v>-39.709062857300289</v>
      </c>
    </row>
    <row r="19" spans="1:7" ht="15.6" customHeight="1">
      <c r="A19" s="188" t="s">
        <v>143</v>
      </c>
      <c r="B19" s="189">
        <v>177899</v>
      </c>
      <c r="C19" s="189">
        <v>190166</v>
      </c>
      <c r="D19" s="189">
        <v>177899</v>
      </c>
      <c r="E19" s="189">
        <v>190166</v>
      </c>
      <c r="F19" s="190">
        <v>6.8954856407287206</v>
      </c>
    </row>
    <row r="20" spans="1:7" ht="15.6" customHeight="1">
      <c r="A20" s="188" t="s">
        <v>142</v>
      </c>
      <c r="B20" s="189">
        <v>167290</v>
      </c>
      <c r="C20" s="189">
        <v>125812</v>
      </c>
      <c r="D20" s="189">
        <v>167290</v>
      </c>
      <c r="E20" s="189">
        <v>125812</v>
      </c>
      <c r="F20" s="190">
        <v>-24.79407017753601</v>
      </c>
    </row>
    <row r="21" spans="1:7" ht="15.6" customHeight="1">
      <c r="A21" s="188" t="s">
        <v>149</v>
      </c>
      <c r="B21" s="189">
        <v>2309681</v>
      </c>
      <c r="C21" s="189">
        <v>1849987</v>
      </c>
      <c r="D21" s="189">
        <v>2309681</v>
      </c>
      <c r="E21" s="189">
        <v>1849987</v>
      </c>
      <c r="F21" s="190">
        <v>-19.902921658878441</v>
      </c>
    </row>
    <row r="22" spans="1:7" ht="15.6" customHeight="1">
      <c r="A22" s="188" t="s">
        <v>146</v>
      </c>
      <c r="B22" s="189">
        <v>745702</v>
      </c>
      <c r="C22" s="189">
        <v>917064</v>
      </c>
      <c r="D22" s="189">
        <v>745702</v>
      </c>
      <c r="E22" s="189">
        <v>917064</v>
      </c>
      <c r="F22" s="190">
        <v>22.979957141056349</v>
      </c>
    </row>
    <row r="23" spans="1:7" ht="15.6" customHeight="1">
      <c r="A23" s="188" t="s">
        <v>165</v>
      </c>
      <c r="B23" s="189">
        <v>9625</v>
      </c>
      <c r="C23" s="189">
        <v>17664</v>
      </c>
      <c r="D23" s="189">
        <v>9625</v>
      </c>
      <c r="E23" s="189">
        <v>17664</v>
      </c>
      <c r="F23" s="190">
        <v>83.522077922077926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6208</v>
      </c>
      <c r="C25" s="189">
        <v>4578</v>
      </c>
      <c r="D25" s="189">
        <v>6208</v>
      </c>
      <c r="E25" s="189">
        <v>4578</v>
      </c>
      <c r="F25" s="190">
        <v>-26.256443298969071</v>
      </c>
    </row>
    <row r="26" spans="1:7" ht="15.6" customHeight="1">
      <c r="A26" s="188" t="s">
        <v>152</v>
      </c>
      <c r="B26" s="189">
        <v>146166</v>
      </c>
      <c r="C26" s="189">
        <v>111691</v>
      </c>
      <c r="D26" s="189">
        <v>146166</v>
      </c>
      <c r="E26" s="189">
        <v>111691</v>
      </c>
      <c r="F26" s="190">
        <v>-23.5861965162897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314387</v>
      </c>
      <c r="C28" s="189">
        <v>337588</v>
      </c>
      <c r="D28" s="189">
        <v>314387</v>
      </c>
      <c r="E28" s="189">
        <v>337588</v>
      </c>
      <c r="F28" s="190">
        <v>7.379758068876896</v>
      </c>
    </row>
    <row r="29" spans="1:7" ht="15.6" customHeight="1">
      <c r="A29" s="188" t="s">
        <v>178</v>
      </c>
      <c r="B29" s="189">
        <v>19805</v>
      </c>
      <c r="C29" s="189">
        <v>23670</v>
      </c>
      <c r="D29" s="189">
        <v>19805</v>
      </c>
      <c r="E29" s="189">
        <v>23670</v>
      </c>
      <c r="F29" s="190">
        <v>19.515273920727079</v>
      </c>
    </row>
    <row r="30" spans="1:7" ht="15.6" customHeight="1">
      <c r="A30" s="188" t="s">
        <v>179</v>
      </c>
      <c r="B30" s="189">
        <v>61191</v>
      </c>
      <c r="C30" s="189">
        <v>20670</v>
      </c>
      <c r="D30" s="189">
        <v>61191</v>
      </c>
      <c r="E30" s="189">
        <v>20670</v>
      </c>
      <c r="F30" s="190">
        <v>-66.220522625876356</v>
      </c>
    </row>
    <row r="31" spans="1:7" ht="15.6" customHeight="1">
      <c r="A31" s="188" t="s">
        <v>180</v>
      </c>
      <c r="B31" s="189">
        <v>1938824</v>
      </c>
      <c r="C31" s="189">
        <v>1613941</v>
      </c>
      <c r="D31" s="189">
        <v>1938824</v>
      </c>
      <c r="E31" s="189">
        <v>1613941</v>
      </c>
      <c r="F31" s="190">
        <v>-16.756704063906781</v>
      </c>
    </row>
    <row r="32" spans="1:7" ht="15.6" customHeight="1">
      <c r="A32" s="188" t="s">
        <v>181</v>
      </c>
      <c r="B32" s="189">
        <v>335167</v>
      </c>
      <c r="C32" s="189">
        <v>340333</v>
      </c>
      <c r="D32" s="189">
        <v>335167</v>
      </c>
      <c r="E32" s="189">
        <v>340333</v>
      </c>
      <c r="F32" s="190">
        <v>1.541321192122141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7980</v>
      </c>
      <c r="C34" s="189">
        <v>9277</v>
      </c>
      <c r="D34" s="189">
        <v>7980</v>
      </c>
      <c r="E34" s="189">
        <v>9277</v>
      </c>
      <c r="F34" s="190">
        <v>16.253132832080201</v>
      </c>
    </row>
    <row r="35" spans="1:6" ht="15.6" customHeight="1">
      <c r="A35" s="156" t="s">
        <v>153</v>
      </c>
      <c r="B35" s="76">
        <f>SUM(B7:B34)</f>
        <v>15704313</v>
      </c>
      <c r="C35" s="77">
        <f>SUM(C7:C34)</f>
        <v>14038800</v>
      </c>
      <c r="D35" s="76">
        <f>SUM(D7:D34)</f>
        <v>15704313</v>
      </c>
      <c r="E35" s="78">
        <f>SUM(E7:E34)</f>
        <v>14038800</v>
      </c>
      <c r="F35" s="140">
        <f>E35*100/D35-100</f>
        <v>-10.605449598463807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4" priority="2">
      <formula>MOD(ROW(),2)=0</formula>
    </cfRule>
  </conditionalFormatting>
  <conditionalFormatting sqref="F7:F35">
    <cfRule type="expression" dxfId="6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F0A50A-ABD4-41DB-99D2-21C7DC89F984}">
  <sheetPr codeName="Hoja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405669</v>
      </c>
      <c r="C7" s="189">
        <v>257913</v>
      </c>
      <c r="D7" s="189">
        <v>405669</v>
      </c>
      <c r="E7" s="189">
        <v>257913</v>
      </c>
      <c r="F7" s="190">
        <v>-36.422797896807502</v>
      </c>
      <c r="G7" s="37"/>
    </row>
    <row r="8" spans="1:14" ht="15.6" customHeight="1">
      <c r="A8" s="188" t="s">
        <v>11</v>
      </c>
      <c r="B8" s="189">
        <v>109123</v>
      </c>
      <c r="C8" s="189">
        <v>94885</v>
      </c>
      <c r="D8" s="189">
        <v>109123</v>
      </c>
      <c r="E8" s="189">
        <v>94885</v>
      </c>
      <c r="F8" s="190">
        <v>-13.047661812816729</v>
      </c>
      <c r="G8" s="6"/>
    </row>
    <row r="9" spans="1:14" ht="15.6" customHeight="1">
      <c r="A9" s="188" t="s">
        <v>8</v>
      </c>
      <c r="B9" s="189">
        <v>256126</v>
      </c>
      <c r="C9" s="189">
        <v>206004</v>
      </c>
      <c r="D9" s="189">
        <v>256126</v>
      </c>
      <c r="E9" s="189">
        <v>206004</v>
      </c>
      <c r="F9" s="190">
        <v>-19.569274497708161</v>
      </c>
      <c r="G9" s="6"/>
    </row>
    <row r="10" spans="1:14" ht="15.6" customHeight="1">
      <c r="A10" s="188" t="s">
        <v>10</v>
      </c>
      <c r="B10" s="189">
        <v>234074</v>
      </c>
      <c r="C10" s="189">
        <v>231849</v>
      </c>
      <c r="D10" s="189">
        <v>234074</v>
      </c>
      <c r="E10" s="189">
        <v>231849</v>
      </c>
      <c r="F10" s="190">
        <v>-0.95055409827661208</v>
      </c>
    </row>
    <row r="11" spans="1:14" ht="15.6" customHeight="1">
      <c r="A11" s="188" t="s">
        <v>9</v>
      </c>
      <c r="B11" s="189">
        <v>42904</v>
      </c>
      <c r="C11" s="189">
        <v>16144</v>
      </c>
      <c r="D11" s="189">
        <v>42904</v>
      </c>
      <c r="E11" s="189">
        <v>16144</v>
      </c>
      <c r="F11" s="190">
        <v>-62.37180682453851</v>
      </c>
    </row>
    <row r="12" spans="1:14" ht="15.6" customHeight="1">
      <c r="A12" s="188" t="s">
        <v>6</v>
      </c>
      <c r="B12" s="189">
        <v>206223</v>
      </c>
      <c r="C12" s="189">
        <v>233593</v>
      </c>
      <c r="D12" s="189">
        <v>206223</v>
      </c>
      <c r="E12" s="189">
        <v>233593</v>
      </c>
      <c r="F12" s="190">
        <v>13.27204046105429</v>
      </c>
    </row>
    <row r="13" spans="1:14" ht="15.6" customHeight="1">
      <c r="A13" s="188" t="s">
        <v>175</v>
      </c>
      <c r="B13" s="189">
        <v>22156</v>
      </c>
      <c r="C13" s="189">
        <v>28459</v>
      </c>
      <c r="D13" s="189">
        <v>22156</v>
      </c>
      <c r="E13" s="189">
        <v>28459</v>
      </c>
      <c r="F13" s="190">
        <v>28.44827586206895</v>
      </c>
    </row>
    <row r="14" spans="1:14" ht="15.6" customHeight="1">
      <c r="A14" s="188" t="s">
        <v>148</v>
      </c>
      <c r="B14" s="189">
        <v>324206</v>
      </c>
      <c r="C14" s="189">
        <v>311158</v>
      </c>
      <c r="D14" s="189">
        <v>324206</v>
      </c>
      <c r="E14" s="189">
        <v>311158</v>
      </c>
      <c r="F14" s="190">
        <v>-4.0246016421657771</v>
      </c>
    </row>
    <row r="15" spans="1:14" ht="15.6" customHeight="1">
      <c r="A15" s="188" t="s">
        <v>145</v>
      </c>
      <c r="B15" s="189">
        <v>280264</v>
      </c>
      <c r="C15" s="189">
        <v>321031</v>
      </c>
      <c r="D15" s="189">
        <v>280264</v>
      </c>
      <c r="E15" s="189">
        <v>321031</v>
      </c>
      <c r="F15" s="190">
        <v>14.5459281249108</v>
      </c>
    </row>
    <row r="16" spans="1:14" ht="15.6" customHeight="1">
      <c r="A16" s="188" t="s">
        <v>144</v>
      </c>
      <c r="B16" s="189">
        <v>878956</v>
      </c>
      <c r="C16" s="189">
        <v>562966</v>
      </c>
      <c r="D16" s="189">
        <v>878956</v>
      </c>
      <c r="E16" s="189">
        <v>562966</v>
      </c>
      <c r="F16" s="190">
        <v>-35.95060503597449</v>
      </c>
      <c r="G16" s="1"/>
    </row>
    <row r="17" spans="1:7" ht="15.6" customHeight="1">
      <c r="A17" s="188" t="s">
        <v>150</v>
      </c>
      <c r="B17" s="189">
        <v>374630</v>
      </c>
      <c r="C17" s="189">
        <v>556584</v>
      </c>
      <c r="D17" s="189">
        <v>374630</v>
      </c>
      <c r="E17" s="189">
        <v>556584</v>
      </c>
      <c r="F17" s="190">
        <v>48.568988068227327</v>
      </c>
      <c r="G17" s="2"/>
    </row>
    <row r="18" spans="1:7" ht="15.6" customHeight="1">
      <c r="A18" s="188" t="s">
        <v>147</v>
      </c>
      <c r="B18" s="189">
        <v>0</v>
      </c>
      <c r="C18" s="189">
        <v>1300</v>
      </c>
      <c r="D18" s="189">
        <v>0</v>
      </c>
      <c r="E18" s="189">
        <v>1300</v>
      </c>
      <c r="F18" s="190" t="s">
        <v>151</v>
      </c>
    </row>
    <row r="19" spans="1:7" ht="15.6" customHeight="1">
      <c r="A19" s="188" t="s">
        <v>143</v>
      </c>
      <c r="B19" s="189">
        <v>383943</v>
      </c>
      <c r="C19" s="189">
        <v>165665</v>
      </c>
      <c r="D19" s="189">
        <v>383943</v>
      </c>
      <c r="E19" s="189">
        <v>165665</v>
      </c>
      <c r="F19" s="190">
        <v>-56.851668086148202</v>
      </c>
    </row>
    <row r="20" spans="1:7" ht="15.6" customHeight="1">
      <c r="A20" s="188" t="s">
        <v>142</v>
      </c>
      <c r="B20" s="189">
        <v>1021870</v>
      </c>
      <c r="C20" s="189">
        <v>1106568</v>
      </c>
      <c r="D20" s="189">
        <v>1021870</v>
      </c>
      <c r="E20" s="189">
        <v>1106568</v>
      </c>
      <c r="F20" s="190">
        <v>8.2885298521338342</v>
      </c>
    </row>
    <row r="21" spans="1:7" ht="15.6" customHeight="1">
      <c r="A21" s="188" t="s">
        <v>149</v>
      </c>
      <c r="B21" s="189">
        <v>554276</v>
      </c>
      <c r="C21" s="189">
        <v>582451</v>
      </c>
      <c r="D21" s="189">
        <v>554276</v>
      </c>
      <c r="E21" s="189">
        <v>582451</v>
      </c>
      <c r="F21" s="190">
        <v>5.0832076438452987</v>
      </c>
    </row>
    <row r="22" spans="1:7" ht="15.6" customHeight="1">
      <c r="A22" s="188" t="s">
        <v>146</v>
      </c>
      <c r="B22" s="189">
        <v>28101</v>
      </c>
      <c r="C22" s="189">
        <v>37376</v>
      </c>
      <c r="D22" s="189">
        <v>28101</v>
      </c>
      <c r="E22" s="189">
        <v>37376</v>
      </c>
      <c r="F22" s="190">
        <v>33.005942849008932</v>
      </c>
    </row>
    <row r="23" spans="1:7" ht="15.6" customHeight="1">
      <c r="A23" s="188" t="s">
        <v>165</v>
      </c>
      <c r="B23" s="189">
        <v>211039</v>
      </c>
      <c r="C23" s="189">
        <v>89911</v>
      </c>
      <c r="D23" s="189">
        <v>211039</v>
      </c>
      <c r="E23" s="189">
        <v>89911</v>
      </c>
      <c r="F23" s="190">
        <v>-57.396026326887437</v>
      </c>
    </row>
    <row r="24" spans="1:7" ht="15.6" customHeight="1">
      <c r="A24" s="188" t="s">
        <v>141</v>
      </c>
      <c r="B24" s="189">
        <v>217105</v>
      </c>
      <c r="C24" s="189">
        <v>92996</v>
      </c>
      <c r="D24" s="189">
        <v>217105</v>
      </c>
      <c r="E24" s="189">
        <v>92996</v>
      </c>
      <c r="F24" s="190">
        <v>-57.165426867184081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63942</v>
      </c>
      <c r="C26" s="189">
        <v>29992</v>
      </c>
      <c r="D26" s="189">
        <v>63942</v>
      </c>
      <c r="E26" s="189">
        <v>29992</v>
      </c>
      <c r="F26" s="190">
        <v>-53.094992336805227</v>
      </c>
    </row>
    <row r="27" spans="1:7" ht="15.6" customHeight="1">
      <c r="A27" s="188" t="s">
        <v>173</v>
      </c>
      <c r="B27" s="189">
        <v>74223</v>
      </c>
      <c r="C27" s="189">
        <v>91379</v>
      </c>
      <c r="D27" s="189">
        <v>74223</v>
      </c>
      <c r="E27" s="189">
        <v>91379</v>
      </c>
      <c r="F27" s="190">
        <v>23.11412904355792</v>
      </c>
    </row>
    <row r="28" spans="1:7" ht="15.6" customHeight="1">
      <c r="A28" s="188" t="s">
        <v>177</v>
      </c>
      <c r="B28" s="189">
        <v>12828</v>
      </c>
      <c r="C28" s="189">
        <v>42931</v>
      </c>
      <c r="D28" s="189">
        <v>12828</v>
      </c>
      <c r="E28" s="189">
        <v>42931</v>
      </c>
      <c r="F28" s="190">
        <v>234.66635484876829</v>
      </c>
    </row>
    <row r="29" spans="1:7" ht="15.6" customHeight="1">
      <c r="A29" s="188" t="s">
        <v>178</v>
      </c>
      <c r="B29" s="189">
        <v>394384</v>
      </c>
      <c r="C29" s="189">
        <v>163939</v>
      </c>
      <c r="D29" s="189">
        <v>394384</v>
      </c>
      <c r="E29" s="189">
        <v>163939</v>
      </c>
      <c r="F29" s="190">
        <v>-58.43163008641325</v>
      </c>
    </row>
    <row r="30" spans="1:7" ht="15.6" customHeight="1">
      <c r="A30" s="188" t="s">
        <v>179</v>
      </c>
      <c r="B30" s="189">
        <v>196995</v>
      </c>
      <c r="C30" s="189">
        <v>143641</v>
      </c>
      <c r="D30" s="189">
        <v>196995</v>
      </c>
      <c r="E30" s="189">
        <v>143641</v>
      </c>
      <c r="F30" s="190">
        <v>-27.083936140511181</v>
      </c>
    </row>
    <row r="31" spans="1:7" ht="15.6" customHeight="1">
      <c r="A31" s="188" t="s">
        <v>180</v>
      </c>
      <c r="B31" s="189">
        <v>996005</v>
      </c>
      <c r="C31" s="189">
        <v>560417</v>
      </c>
      <c r="D31" s="189">
        <v>996005</v>
      </c>
      <c r="E31" s="189">
        <v>560417</v>
      </c>
      <c r="F31" s="190">
        <v>-43.733515393999028</v>
      </c>
    </row>
    <row r="32" spans="1:7" ht="15.6" customHeight="1">
      <c r="A32" s="188" t="s">
        <v>181</v>
      </c>
      <c r="B32" s="189">
        <v>195830</v>
      </c>
      <c r="C32" s="189">
        <v>209588</v>
      </c>
      <c r="D32" s="189">
        <v>195830</v>
      </c>
      <c r="E32" s="189">
        <v>209588</v>
      </c>
      <c r="F32" s="190">
        <v>7.0254812847878298</v>
      </c>
    </row>
    <row r="33" spans="1:6" ht="15.6" customHeight="1">
      <c r="A33" s="188" t="s">
        <v>182</v>
      </c>
      <c r="B33" s="189">
        <v>15432</v>
      </c>
      <c r="C33" s="189">
        <v>16587</v>
      </c>
      <c r="D33" s="189">
        <v>15432</v>
      </c>
      <c r="E33" s="189">
        <v>16587</v>
      </c>
      <c r="F33" s="190">
        <v>7.4844479004665629</v>
      </c>
    </row>
    <row r="34" spans="1:6" ht="15.6" customHeight="1">
      <c r="A34" s="188" t="s">
        <v>183</v>
      </c>
      <c r="B34" s="189">
        <v>24702</v>
      </c>
      <c r="C34" s="189">
        <v>18211</v>
      </c>
      <c r="D34" s="189">
        <v>24702</v>
      </c>
      <c r="E34" s="189">
        <v>18211</v>
      </c>
      <c r="F34" s="190">
        <v>-26.277224516233499</v>
      </c>
    </row>
    <row r="35" spans="1:6" ht="15.6" customHeight="1">
      <c r="A35" s="156" t="s">
        <v>153</v>
      </c>
      <c r="B35" s="76">
        <f>SUM(B7:B34)</f>
        <v>7525006</v>
      </c>
      <c r="C35" s="77">
        <f>SUM(C7:C34)</f>
        <v>6173538</v>
      </c>
      <c r="D35" s="76">
        <f>SUM(D7:D34)</f>
        <v>7525006</v>
      </c>
      <c r="E35" s="78">
        <f>SUM(E7:E34)</f>
        <v>6173538</v>
      </c>
      <c r="F35" s="140">
        <f>E35*100/D35-100</f>
        <v>-17.959693321174754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2" priority="2">
      <formula>MOD(ROW(),2)=0</formula>
    </cfRule>
  </conditionalFormatting>
  <conditionalFormatting sqref="F7:F35">
    <cfRule type="expression" dxfId="6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json>
  <seTables>
{
  "Settings": [],
  "tables": []
}
</seTables>
</json>
</file>

<file path=customXml/item2.xml><?xml version="1.0" encoding="utf-8"?>
<json>
  <seSettings>
{
  "Settings": [
    {
      "Key": "seAutoReconnect",
      "Value": "true"
    }
  ]
}
</seSettings>
</json>
</file>

<file path=customXml/itemProps1.xml><?xml version="1.0" encoding="utf-8"?>
<ds:datastoreItem xmlns:ds="http://schemas.openxmlformats.org/officeDocument/2006/customXml" ds:itemID="{1DF40704-024A-4A26-9DC1-3207D90A6339}">
  <ds:schemaRefs/>
</ds:datastoreItem>
</file>

<file path=customXml/itemProps2.xml><?xml version="1.0" encoding="utf-8"?>
<ds:datastoreItem xmlns:ds="http://schemas.openxmlformats.org/officeDocument/2006/customXml" ds:itemID="{635FB22F-BDB4-4FD1-AFF0-CD2A6598EAE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44</vt:i4>
      </vt:variant>
    </vt:vector>
  </HeadingPairs>
  <TitlesOfParts>
    <vt:vector size="89" baseType="lpstr">
      <vt:lpstr>Portada</vt:lpstr>
      <vt:lpstr>Cálculo</vt:lpstr>
      <vt:lpstr>Resumen general</vt:lpstr>
      <vt:lpstr>Resumen naturalezas3</vt:lpstr>
      <vt:lpstr>Resumen naturalezas</vt:lpstr>
      <vt:lpstr>Total tráfico</vt:lpstr>
      <vt:lpstr>Total presentación</vt:lpstr>
      <vt:lpstr>Líquidos</vt:lpstr>
      <vt:lpstr>Sólidos</vt:lpstr>
      <vt:lpstr>Mercancía general</vt:lpstr>
      <vt:lpstr>Mercancías contenedores</vt:lpstr>
      <vt:lpstr>Pesca</vt:lpstr>
      <vt:lpstr>Avituallamiento</vt:lpstr>
      <vt:lpstr>Avi. combustibles</vt:lpstr>
      <vt:lpstr>Tráfico interior</vt:lpstr>
      <vt:lpstr>Mercancías tránsito</vt:lpstr>
      <vt:lpstr>Mercan. contene. tránsito</vt:lpstr>
      <vt:lpstr>Ro-Ro</vt:lpstr>
      <vt:lpstr>Ro-Ro UTIS</vt:lpstr>
      <vt:lpstr>TEUS</vt:lpstr>
      <vt:lpstr>TEUS tránsito</vt:lpstr>
      <vt:lpstr>TEUS nacional</vt:lpstr>
      <vt:lpstr>TEUS exterior</vt:lpstr>
      <vt:lpstr>Buques número</vt:lpstr>
      <vt:lpstr>Buques GT</vt:lpstr>
      <vt:lpstr>Cruceros</vt:lpstr>
      <vt:lpstr>Pasajeros total</vt:lpstr>
      <vt:lpstr>Pasajeros regulares</vt:lpstr>
      <vt:lpstr>Pasajeros crucero</vt:lpstr>
      <vt:lpstr>Automóviles régimen pasaje</vt:lpstr>
      <vt:lpstr>Automóviles régimen mercancía</vt:lpstr>
      <vt:lpstr>Portada (2)</vt:lpstr>
      <vt:lpstr>Import total</vt:lpstr>
      <vt:lpstr>Import GL</vt:lpstr>
      <vt:lpstr>Import GS</vt:lpstr>
      <vt:lpstr>Import MG</vt:lpstr>
      <vt:lpstr>Export total</vt:lpstr>
      <vt:lpstr>Export GL</vt:lpstr>
      <vt:lpstr>Export GS</vt:lpstr>
      <vt:lpstr>Export MG</vt:lpstr>
      <vt:lpstr>Portada (3)</vt:lpstr>
      <vt:lpstr>Evolución Mensual (t)</vt:lpstr>
      <vt:lpstr>Evolución Mensual %</vt:lpstr>
      <vt:lpstr>Evolución Interanual (t)</vt:lpstr>
      <vt:lpstr>Evolución Interanual %</vt:lpstr>
      <vt:lpstr>'Automóviles régimen mercancía'!Área_de_impresión</vt:lpstr>
      <vt:lpstr>'Automóviles régimen pasaje'!Área_de_impresión</vt:lpstr>
      <vt:lpstr>'Avi. combustibles'!Área_de_impresión</vt:lpstr>
      <vt:lpstr>Avituallamiento!Área_de_impresión</vt:lpstr>
      <vt:lpstr>'Buques GT'!Área_de_impresión</vt:lpstr>
      <vt:lpstr>'Buques número'!Área_de_impresión</vt:lpstr>
      <vt:lpstr>Cruceros!Área_de_impresión</vt:lpstr>
      <vt:lpstr>'Evolución Interanual %'!Área_de_impresión</vt:lpstr>
      <vt:lpstr>'Evolución Interanual (t)'!Área_de_impresión</vt:lpstr>
      <vt:lpstr>'Evolución Mensual %'!Área_de_impresión</vt:lpstr>
      <vt:lpstr>'Evolución Mensual (t)'!Área_de_impresión</vt:lpstr>
      <vt:lpstr>'Export GL'!Área_de_impresión</vt:lpstr>
      <vt:lpstr>'Export GS'!Área_de_impresión</vt:lpstr>
      <vt:lpstr>'Export MG'!Área_de_impresión</vt:lpstr>
      <vt:lpstr>'Export total'!Área_de_impresión</vt:lpstr>
      <vt:lpstr>'Import GL'!Área_de_impresión</vt:lpstr>
      <vt:lpstr>'Import GS'!Área_de_impresión</vt:lpstr>
      <vt:lpstr>'Import MG'!Área_de_impresión</vt:lpstr>
      <vt:lpstr>'Import total'!Área_de_impresión</vt:lpstr>
      <vt:lpstr>Líquidos!Área_de_impresión</vt:lpstr>
      <vt:lpstr>'Mercan. contene. tránsito'!Área_de_impresión</vt:lpstr>
      <vt:lpstr>'Mercancía general'!Área_de_impresión</vt:lpstr>
      <vt:lpstr>'Mercancías contenedores'!Área_de_impresión</vt:lpstr>
      <vt:lpstr>'Mercancías tránsito'!Área_de_impresión</vt:lpstr>
      <vt:lpstr>'Pasajeros crucero'!Área_de_impresión</vt:lpstr>
      <vt:lpstr>'Pasajeros regulares'!Área_de_impresión</vt:lpstr>
      <vt:lpstr>'Pasajeros total'!Área_de_impresión</vt:lpstr>
      <vt:lpstr>Pesca!Área_de_impresión</vt:lpstr>
      <vt:lpstr>Portada!Área_de_impresión</vt:lpstr>
      <vt:lpstr>'Portada (2)'!Área_de_impresión</vt:lpstr>
      <vt:lpstr>'Portada (3)'!Área_de_impresión</vt:lpstr>
      <vt:lpstr>'Resumen general'!Área_de_impresión</vt:lpstr>
      <vt:lpstr>'Resumen naturalezas'!Área_de_impresión</vt:lpstr>
      <vt:lpstr>'Resumen naturalezas3'!Área_de_impresión</vt:lpstr>
      <vt:lpstr>'Ro-Ro'!Área_de_impresión</vt:lpstr>
      <vt:lpstr>'Ro-Ro UTIS'!Área_de_impresión</vt:lpstr>
      <vt:lpstr>Sólidos!Área_de_impresión</vt:lpstr>
      <vt:lpstr>TEUS!Área_de_impresión</vt:lpstr>
      <vt:lpstr>'TEUS exterior'!Área_de_impresión</vt:lpstr>
      <vt:lpstr>'TEUS nacional'!Área_de_impresión</vt:lpstr>
      <vt:lpstr>'TEUS tránsito'!Área_de_impresión</vt:lpstr>
      <vt:lpstr>'Total presentación'!Área_de_impresión</vt:lpstr>
      <vt:lpstr>'Total tráfico'!Área_de_impresión</vt:lpstr>
      <vt:lpstr>'Tráfico interior'!Área_de_impresión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Raquel Bartolomé Jiménez</dc:creator>
  <cp:keywords/>
  <dc:description/>
  <cp:lastModifiedBy>Raquel Bartolomé Jiménez</cp:lastModifiedBy>
  <dcterms:created xsi:type="dcterms:W3CDTF">2014-04-30T10:51:23Z</dcterms:created>
  <dcterms:modified xsi:type="dcterms:W3CDTF">2025-12-22T13:02:28Z</dcterms:modified>
  <cp:category/>
</cp:coreProperties>
</file>