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2941F795-A42E-46DB-AF96-FF0CD0C5F515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E35" i="26"/>
  <c r="D35" i="26"/>
  <c r="F35" i="26" s="1"/>
  <c r="C35" i="26"/>
  <c r="D27" i="6" s="1" a="1"/>
  <c r="B35" i="26"/>
  <c r="E35" i="25"/>
  <c r="D26" i="6" s="1" a="1"/>
  <c r="D35" i="25"/>
  <c r="C35" i="25"/>
  <c r="B35" i="25"/>
  <c r="E35" i="24"/>
  <c r="F35" i="24" s="1"/>
  <c r="D35" i="24"/>
  <c r="C35" i="24"/>
  <c r="B35" i="24"/>
  <c r="D25" i="6" s="1" a="1"/>
  <c r="F35" i="22"/>
  <c r="E35" i="22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D35" i="13"/>
  <c r="F35" i="13" s="1"/>
  <c r="C35" i="13"/>
  <c r="D10" i="6" s="1" a="1"/>
  <c r="B35" i="13"/>
  <c r="E35" i="12"/>
  <c r="D9" i="6" s="1" a="1"/>
  <c r="D35" i="12"/>
  <c r="C35" i="12"/>
  <c r="B35" i="12"/>
  <c r="E35" i="11"/>
  <c r="F35" i="11" s="1"/>
  <c r="D35" i="11"/>
  <c r="C35" i="11"/>
  <c r="B35" i="11"/>
  <c r="D8" i="6" s="1" a="1"/>
  <c r="F35" i="10"/>
  <c r="E35" i="10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F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I33" i="6"/>
  <c r="D33" i="6" a="1"/>
  <c r="H33" i="6" s="1"/>
  <c r="D33" i="6"/>
  <c r="I30" i="6"/>
  <c r="D30" i="6" a="1"/>
  <c r="H30" i="6" s="1"/>
  <c r="D30" i="6"/>
  <c r="D28" i="6" a="1"/>
  <c r="I28" i="6" s="1"/>
  <c r="D28" i="6"/>
  <c r="D23" i="6" a="1"/>
  <c r="I23" i="6" s="1"/>
  <c r="I21" i="6"/>
  <c r="D21" i="6" a="1"/>
  <c r="H21" i="6" s="1"/>
  <c r="D21" i="6"/>
  <c r="I15" i="6"/>
  <c r="D15" i="6" a="1"/>
  <c r="H15" i="6" s="1"/>
  <c r="D15" i="6"/>
  <c r="D13" i="6" a="1"/>
  <c r="G17" i="6" s="1"/>
  <c r="D13" i="6"/>
  <c r="D22" i="6" l="1"/>
  <c r="I22" i="6"/>
  <c r="H22" i="6"/>
  <c r="D16" i="6"/>
  <c r="I16" i="6"/>
  <c r="H16" i="6"/>
  <c r="I25" i="6"/>
  <c r="D25" i="6"/>
  <c r="H25" i="6"/>
  <c r="I34" i="6"/>
  <c r="H34" i="6"/>
  <c r="D34" i="6"/>
  <c r="D27" i="6"/>
  <c r="I27" i="6"/>
  <c r="H27" i="6"/>
  <c r="I14" i="6"/>
  <c r="H14" i="6"/>
  <c r="E17" i="6"/>
  <c r="D14" i="6"/>
  <c r="D17" i="6" s="1"/>
  <c r="I20" i="6"/>
  <c r="H20" i="6"/>
  <c r="D20" i="6"/>
  <c r="I31" i="6"/>
  <c r="H31" i="6"/>
  <c r="D31" i="6"/>
  <c r="I29" i="6"/>
  <c r="H29" i="6"/>
  <c r="D29" i="6"/>
  <c r="I32" i="6"/>
  <c r="H32" i="6"/>
  <c r="D32" i="6"/>
  <c r="I9" i="6"/>
  <c r="H9" i="6"/>
  <c r="D9" i="6"/>
  <c r="G11" i="6"/>
  <c r="E11" i="6"/>
  <c r="F11" i="6"/>
  <c r="E12" i="6"/>
  <c r="I7" i="6"/>
  <c r="D7" i="6"/>
  <c r="D12" i="6" s="1"/>
  <c r="H7" i="6"/>
  <c r="G12" i="6"/>
  <c r="F12" i="6"/>
  <c r="I10" i="6"/>
  <c r="D10" i="6"/>
  <c r="H10" i="6"/>
  <c r="I26" i="6"/>
  <c r="H26" i="6"/>
  <c r="D26" i="6"/>
  <c r="D8" i="6"/>
  <c r="I8" i="6"/>
  <c r="H8" i="6"/>
  <c r="D24" i="6"/>
  <c r="I24" i="6"/>
  <c r="H24" i="6"/>
  <c r="E48" i="39"/>
  <c r="E48" i="40"/>
  <c r="F35" i="12"/>
  <c r="F35" i="25"/>
  <c r="I48" i="39"/>
  <c r="I48" i="40"/>
  <c r="H13" i="6"/>
  <c r="H28" i="6"/>
  <c r="I13" i="6"/>
  <c r="D23" i="6"/>
  <c r="D35" i="6"/>
  <c r="M48" i="39"/>
  <c r="M48" i="40"/>
  <c r="F17" i="6"/>
  <c r="H17" i="6" s="1"/>
  <c r="H23" i="6"/>
  <c r="H35" i="6"/>
  <c r="D18" i="6" l="1"/>
  <c r="E18" i="6"/>
  <c r="I17" i="6"/>
  <c r="I11" i="6"/>
  <c r="H11" i="6"/>
  <c r="F18" i="6"/>
  <c r="I12" i="6"/>
  <c r="G18" i="6"/>
  <c r="H12" i="6"/>
  <c r="D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<sst xmlns="http://schemas.openxmlformats.org/spreadsheetml/2006/main" count="1926" uniqueCount="242">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</sst>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7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3" fontId="21" fillId="0" borderId="0" xfId="0" applyNumberFormat="1" applyFont="1" applyAlignment="1">
      <alignment horizontal="right" vertical="center"/>
    </xf>
    <xf numFmtId="168" fontId="21" fillId="0" borderId="14" xfId="0" applyNumberFormat="1" applyFont="1" applyBorder="1" applyAlignment="1">
      <alignment horizontal="right" vertical="center"/>
    </xf>
    <xf numFmtId="0" fontId="21" fillId="0" borderId="10" xfId="0" applyFont="1" applyBorder="1"/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13DDE6D-C54A-43C8-959A-3D135FF2837F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2001687.0519999999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16442007.956</c:v>
                </c:pt>
                <c:pt idx="5">
                  <c:v>896907.41599999997</c:v>
                </c:pt>
                <c:pt idx="6">
                  <c:v>2512427.1120000002</c:v>
                </c:pt>
                <c:pt idx="7">
                  <c:v>10106449.668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745029.96900000004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543840.30900000001</c:v>
                </c:pt>
                <c:pt idx="21">
                  <c:v>2542473.605</c:v>
                </c:pt>
                <c:pt idx="22">
                  <c:v>1003759.31</c:v>
                </c:pt>
                <c:pt idx="23">
                  <c:v>708665</c:v>
                </c:pt>
                <c:pt idx="24">
                  <c:v>4901604.233</c:v>
                </c:pt>
                <c:pt idx="25">
                  <c:v>12492675.057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2257670.4939999999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30613"/>
        <c:axId val="41549512"/>
      </c:barChart>
      <c:catAx>
        <c:axId val="406306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49512"/>
        <c:crosses val="autoZero"/>
        <c:auto val="1"/>
        <c:lblAlgn val="ctr"/>
        <c:lblOffset val="100"/>
        <c:noMultiLvlLbl val="0"/>
      </c:catAx>
      <c:valAx>
        <c:axId val="41549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3061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578585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15763"/>
        <c:axId val="22690775"/>
      </c:barChart>
      <c:catAx>
        <c:axId val="51715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90775"/>
        <c:crosses val="autoZero"/>
        <c:auto val="1"/>
        <c:lblAlgn val="ctr"/>
        <c:lblOffset val="100"/>
        <c:noMultiLvlLbl val="0"/>
      </c:catAx>
      <c:valAx>
        <c:axId val="226907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157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9897135</c:v>
                </c:pt>
                <c:pt idx="5">
                  <c:v>146591</c:v>
                </c:pt>
                <c:pt idx="6">
                  <c:v>2321</c:v>
                </c:pt>
                <c:pt idx="7">
                  <c:v>3614713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409733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273146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56420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123539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9212"/>
        <c:axId val="47441612"/>
      </c:barChart>
      <c:catAx>
        <c:axId val="23592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41612"/>
        <c:crosses val="autoZero"/>
        <c:auto val="1"/>
        <c:lblAlgn val="ctr"/>
        <c:lblOffset val="100"/>
        <c:noMultiLvlLbl val="0"/>
      </c:catAx>
      <c:valAx>
        <c:axId val="47441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92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7337435</c:v>
                </c:pt>
                <c:pt idx="5">
                  <c:v>33663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399648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269198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37979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85126"/>
        <c:axId val="18512947"/>
      </c:barChart>
      <c:catAx>
        <c:axId val="141851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12947"/>
        <c:crosses val="autoZero"/>
        <c:auto val="1"/>
        <c:lblAlgn val="ctr"/>
        <c:lblOffset val="100"/>
        <c:noMultiLvlLbl val="0"/>
      </c:catAx>
      <c:valAx>
        <c:axId val="185129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51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2254474</c:v>
                </c:pt>
                <c:pt idx="5">
                  <c:v>165204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805611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805313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235617"/>
        <c:axId val="47195494"/>
      </c:barChart>
      <c:catAx>
        <c:axId val="642356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95494"/>
        <c:crosses val="autoZero"/>
        <c:auto val="1"/>
        <c:lblAlgn val="ctr"/>
        <c:lblOffset val="100"/>
        <c:noMultiLvlLbl val="0"/>
      </c:catAx>
      <c:valAx>
        <c:axId val="471954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356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93138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98521"/>
        <c:axId val="47718847"/>
      </c:barChart>
      <c:catAx>
        <c:axId val="563985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18847"/>
        <c:crosses val="autoZero"/>
        <c:auto val="1"/>
        <c:lblAlgn val="ctr"/>
        <c:lblOffset val="100"/>
        <c:noMultiLvlLbl val="0"/>
      </c:catAx>
      <c:valAx>
        <c:axId val="47718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985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691789</c:v>
                </c:pt>
                <c:pt idx="5">
                  <c:v>35411.75</c:v>
                </c:pt>
                <c:pt idx="6">
                  <c:v>12244</c:v>
                </c:pt>
                <c:pt idx="7">
                  <c:v>599105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22678"/>
        <c:axId val="42313248"/>
      </c:barChart>
      <c:catAx>
        <c:axId val="136226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13248"/>
        <c:crosses val="autoZero"/>
        <c:auto val="1"/>
        <c:lblAlgn val="ctr"/>
        <c:lblOffset val="100"/>
        <c:noMultiLvlLbl val="0"/>
      </c:catAx>
      <c:valAx>
        <c:axId val="423132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226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596886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37235.25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49339"/>
        <c:axId val="66969768"/>
      </c:barChart>
      <c:catAx>
        <c:axId val="62749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9768"/>
        <c:crosses val="autoZero"/>
        <c:auto val="1"/>
        <c:lblAlgn val="ctr"/>
        <c:lblOffset val="100"/>
        <c:noMultiLvlLbl val="0"/>
      </c:catAx>
      <c:valAx>
        <c:axId val="669697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9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00632"/>
        <c:axId val="28037120"/>
      </c:barChart>
      <c:catAx>
        <c:axId val="60500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37120"/>
        <c:crosses val="autoZero"/>
        <c:auto val="1"/>
        <c:lblAlgn val="ctr"/>
        <c:lblOffset val="100"/>
        <c:noMultiLvlLbl val="0"/>
      </c:catAx>
      <c:valAx>
        <c:axId val="280371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006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2757.5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37890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74607"/>
        <c:axId val="3429557"/>
      </c:barChart>
      <c:catAx>
        <c:axId val="11374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557"/>
        <c:crosses val="autoZero"/>
        <c:auto val="1"/>
        <c:lblAlgn val="ctr"/>
        <c:lblOffset val="100"/>
        <c:noMultiLvlLbl val="0"/>
      </c:catAx>
      <c:valAx>
        <c:axId val="34295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4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243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94656"/>
        <c:axId val="22316262"/>
      </c:barChart>
      <c:catAx>
        <c:axId val="36894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16262"/>
        <c:crosses val="autoZero"/>
        <c:auto val="1"/>
        <c:lblAlgn val="ctr"/>
        <c:lblOffset val="100"/>
        <c:noMultiLvlLbl val="0"/>
      </c:catAx>
      <c:valAx>
        <c:axId val="223162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946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15349419</c:v>
                </c:pt>
                <c:pt idx="5">
                  <c:v>880823</c:v>
                </c:pt>
                <c:pt idx="6">
                  <c:v>2497697</c:v>
                </c:pt>
                <c:pt idx="7">
                  <c:v>9874107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740059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2411926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2112922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272"/>
        <c:axId val="35671975"/>
      </c:barChart>
      <c:catAx>
        <c:axId val="463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71975"/>
        <c:crosses val="autoZero"/>
        <c:auto val="1"/>
        <c:lblAlgn val="ctr"/>
        <c:lblOffset val="100"/>
        <c:noMultiLvlLbl val="0"/>
      </c:catAx>
      <c:valAx>
        <c:axId val="356719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2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3533064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6800377</c:v>
                </c:pt>
                <c:pt idx="25">
                  <c:v>40558723</c:v>
                </c:pt>
                <c:pt idx="26">
                  <c:v>6183958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74440"/>
        <c:axId val="45234450"/>
      </c:barChart>
      <c:catAx>
        <c:axId val="10174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4450"/>
        <c:crosses val="autoZero"/>
        <c:auto val="1"/>
        <c:lblAlgn val="ctr"/>
        <c:lblOffset val="100"/>
        <c:noMultiLvlLbl val="0"/>
      </c:catAx>
      <c:valAx>
        <c:axId val="452344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44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472600"/>
        <c:axId val="61184976"/>
      </c:barChart>
      <c:catAx>
        <c:axId val="50472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84976"/>
        <c:crosses val="autoZero"/>
        <c:auto val="1"/>
        <c:lblAlgn val="ctr"/>
        <c:lblOffset val="100"/>
        <c:noMultiLvlLbl val="0"/>
      </c:catAx>
      <c:valAx>
        <c:axId val="61184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726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25534"/>
        <c:axId val="28073620"/>
      </c:barChart>
      <c:catAx>
        <c:axId val="291255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73620"/>
        <c:crosses val="autoZero"/>
        <c:auto val="1"/>
        <c:lblAlgn val="ctr"/>
        <c:lblOffset val="100"/>
        <c:noMultiLvlLbl val="0"/>
      </c:catAx>
      <c:valAx>
        <c:axId val="280736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255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594501"/>
        <c:axId val="58551148"/>
      </c:barChart>
      <c:catAx>
        <c:axId val="425945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51148"/>
        <c:crosses val="autoZero"/>
        <c:auto val="1"/>
        <c:lblAlgn val="ctr"/>
        <c:lblOffset val="100"/>
        <c:noMultiLvlLbl val="0"/>
      </c:catAx>
      <c:valAx>
        <c:axId val="585511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45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93915"/>
        <c:axId val="10114851"/>
      </c:barChart>
      <c:catAx>
        <c:axId val="410939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4851"/>
        <c:crosses val="autoZero"/>
        <c:auto val="1"/>
        <c:lblAlgn val="ctr"/>
        <c:lblOffset val="100"/>
        <c:noMultiLvlLbl val="0"/>
      </c:catAx>
      <c:valAx>
        <c:axId val="101148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939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7903"/>
        <c:axId val="7951958"/>
      </c:barChart>
      <c:catAx>
        <c:axId val="27179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51958"/>
        <c:crosses val="autoZero"/>
        <c:auto val="1"/>
        <c:lblAlgn val="ctr"/>
        <c:lblOffset val="100"/>
        <c:noMultiLvlLbl val="0"/>
      </c:catAx>
      <c:valAx>
        <c:axId val="7951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79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95843"/>
        <c:axId val="57527899"/>
      </c:barChart>
      <c:catAx>
        <c:axId val="451958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27899"/>
        <c:crosses val="autoZero"/>
        <c:auto val="1"/>
        <c:lblAlgn val="ctr"/>
        <c:lblOffset val="100"/>
        <c:noMultiLvlLbl val="0"/>
      </c:catAx>
      <c:valAx>
        <c:axId val="575278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958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185772</c:v>
                </c:pt>
                <c:pt idx="6">
                  <c:v>21347</c:v>
                </c:pt>
                <c:pt idx="7">
                  <c:v>2467306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180298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259787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F-46AD-AADB-7F961A1C31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F-46AD-AADB-7F961A1C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51705"/>
        <c:axId val="62831729"/>
      </c:barChart>
      <c:catAx>
        <c:axId val="548517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31729"/>
        <c:crosses val="autoZero"/>
        <c:auto val="1"/>
        <c:lblAlgn val="ctr"/>
        <c:lblOffset val="100"/>
        <c:noMultiLvlLbl val="0"/>
      </c:catAx>
      <c:valAx>
        <c:axId val="62831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517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10292</c:v>
                </c:pt>
                <c:pt idx="6">
                  <c:v>9492</c:v>
                </c:pt>
                <c:pt idx="7">
                  <c:v>830337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1-46AC-991F-211AC1CA5B8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1-46AC-991F-211AC1CA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4928"/>
        <c:axId val="8017456"/>
      </c:barChart>
      <c:catAx>
        <c:axId val="6204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17456"/>
        <c:crosses val="autoZero"/>
        <c:auto val="1"/>
        <c:lblAlgn val="ctr"/>
        <c:lblOffset val="100"/>
        <c:noMultiLvlLbl val="0"/>
      </c:catAx>
      <c:valAx>
        <c:axId val="80174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49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1-4D73-9E4B-CCB819E8089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1-4D73-9E4B-CCB819E80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65286"/>
        <c:axId val="23372495"/>
      </c:barChart>
      <c:catAx>
        <c:axId val="351652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72495"/>
        <c:crosses val="autoZero"/>
        <c:auto val="1"/>
        <c:lblAlgn val="ctr"/>
        <c:lblOffset val="100"/>
        <c:noMultiLvlLbl val="0"/>
      </c:catAx>
      <c:valAx>
        <c:axId val="233724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652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4701298</c:v>
                </c:pt>
                <c:pt idx="5">
                  <c:v>109656</c:v>
                </c:pt>
                <c:pt idx="6">
                  <c:v>210839</c:v>
                </c:pt>
                <c:pt idx="7">
                  <c:v>1779587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631112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613838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46086"/>
        <c:axId val="42740938"/>
      </c:barChart>
      <c:catAx>
        <c:axId val="406460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40938"/>
        <c:crosses val="autoZero"/>
        <c:auto val="1"/>
        <c:lblAlgn val="ctr"/>
        <c:lblOffset val="100"/>
        <c:noMultiLvlLbl val="0"/>
      </c:catAx>
      <c:valAx>
        <c:axId val="42740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460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82037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248035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C-44E2-A389-A61F456D512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C-44E2-A389-A61F456D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362915"/>
        <c:axId val="42848075"/>
      </c:barChart>
      <c:catAx>
        <c:axId val="493629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48075"/>
        <c:crosses val="autoZero"/>
        <c:auto val="1"/>
        <c:lblAlgn val="ctr"/>
        <c:lblOffset val="100"/>
        <c:noMultiLvlLbl val="0"/>
      </c:catAx>
      <c:valAx>
        <c:axId val="428480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629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596908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1782899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44605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B-4EAF-98F3-FA745DE2194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31528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B-4EAF-98F3-FA745DE21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67502"/>
        <c:axId val="39191346"/>
      </c:barChart>
      <c:catAx>
        <c:axId val="109675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91346"/>
        <c:crosses val="autoZero"/>
        <c:auto val="1"/>
        <c:lblAlgn val="ctr"/>
        <c:lblOffset val="100"/>
        <c:noMultiLvlLbl val="0"/>
      </c:catAx>
      <c:valAx>
        <c:axId val="391913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75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20817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3-438A-AB2D-A8939C74EFC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9462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3-438A-AB2D-A8939C74E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84346"/>
        <c:axId val="17016022"/>
      </c:barChart>
      <c:catAx>
        <c:axId val="472843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16022"/>
        <c:crosses val="autoZero"/>
        <c:auto val="1"/>
        <c:lblAlgn val="ctr"/>
        <c:lblOffset val="100"/>
        <c:noMultiLvlLbl val="0"/>
      </c:catAx>
      <c:valAx>
        <c:axId val="170160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843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F9A3-47AD-A674-E510BD17D5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3-47AD-A674-E510BD17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43639"/>
        <c:axId val="34604286"/>
      </c:barChart>
      <c:catAx>
        <c:axId val="649436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4286"/>
        <c:crosses val="autoZero"/>
        <c:auto val="1"/>
        <c:lblAlgn val="ctr"/>
        <c:lblOffset val="100"/>
        <c:noMultiLvlLbl val="0"/>
      </c:catAx>
      <c:valAx>
        <c:axId val="34604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436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81436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1565640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F-4AFB-B14F-5C3DBF15F94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22066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F-4AFB-B14F-5C3DBF15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849030"/>
        <c:axId val="44218261"/>
      </c:barChart>
      <c:catAx>
        <c:axId val="258490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18261"/>
        <c:crosses val="autoZero"/>
        <c:auto val="1"/>
        <c:lblAlgn val="ctr"/>
        <c:lblOffset val="100"/>
        <c:noMultiLvlLbl val="0"/>
      </c:catAx>
      <c:valAx>
        <c:axId val="442182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490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42963689.036999993</c:v>
              </c:pt>
              <c:pt idx="1">
                <c:v>43830231.092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B3-4D80-A269-0A8BDC9E05C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45256765.763999991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B3-4D80-A269-0A8BDC9E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60237"/>
        <c:axId val="29619147"/>
      </c:lineChart>
      <c:catAx>
        <c:axId val="317602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19147"/>
        <c:crosses val="autoZero"/>
        <c:auto val="1"/>
        <c:lblAlgn val="ctr"/>
        <c:lblOffset val="100"/>
        <c:noMultiLvlLbl val="0"/>
      </c:catAx>
      <c:valAx>
        <c:axId val="296191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602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02-4881-8A1D-4618D42576B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02-4881-8A1D-4618D4257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9655"/>
        <c:axId val="32659587"/>
      </c:lineChart>
      <c:catAx>
        <c:axId val="204696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59587"/>
        <c:crosses val="autoZero"/>
        <c:auto val="1"/>
        <c:lblAlgn val="ctr"/>
        <c:lblOffset val="100"/>
        <c:noMultiLvlLbl val="0"/>
      </c:catAx>
      <c:valAx>
        <c:axId val="326595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6965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29-43D0-BF1C-811A98D604D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29-43D0-BF1C-811A98D60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8364"/>
        <c:axId val="19056803"/>
      </c:lineChart>
      <c:catAx>
        <c:axId val="176783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56803"/>
        <c:crosses val="autoZero"/>
        <c:auto val="1"/>
        <c:lblAlgn val="ctr"/>
        <c:lblOffset val="100"/>
        <c:noMultiLvlLbl val="0"/>
      </c:catAx>
      <c:valAx>
        <c:axId val="190568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783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8E-4E42-9CAB-5A25E0EE810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8E-4E42-9CAB-5A25E0EE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57733"/>
        <c:axId val="21788392"/>
      </c:lineChart>
      <c:catAx>
        <c:axId val="255577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88392"/>
        <c:crosses val="autoZero"/>
        <c:auto val="1"/>
        <c:lblAlgn val="ctr"/>
        <c:lblOffset val="100"/>
        <c:noMultiLvlLbl val="0"/>
      </c:catAx>
      <c:valAx>
        <c:axId val="2178839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577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FC-4AE6-A2A6-B68327B10AE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FC-4AE6-A2A6-B68327B10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5008"/>
        <c:axId val="31707491"/>
      </c:lineChart>
      <c:catAx>
        <c:axId val="248150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7491"/>
        <c:crosses val="autoZero"/>
        <c:auto val="1"/>
        <c:lblAlgn val="ctr"/>
        <c:lblOffset val="100"/>
        <c:noMultiLvlLbl val="0"/>
      </c:catAx>
      <c:valAx>
        <c:axId val="317074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1500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21010"/>
        <c:axId val="36738030"/>
      </c:barChart>
      <c:catAx>
        <c:axId val="83210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38030"/>
        <c:crosses val="autoZero"/>
        <c:auto val="1"/>
        <c:lblAlgn val="ctr"/>
        <c:lblOffset val="100"/>
        <c:noMultiLvlLbl val="0"/>
      </c:catAx>
      <c:valAx>
        <c:axId val="367380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210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89-49C7-8145-7BA10F511C4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89-49C7-8145-7BA10F51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79199"/>
        <c:axId val="18624690"/>
      </c:lineChart>
      <c:catAx>
        <c:axId val="664791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24690"/>
        <c:crosses val="autoZero"/>
        <c:auto val="1"/>
        <c:lblAlgn val="ctr"/>
        <c:lblOffset val="100"/>
        <c:noMultiLvlLbl val="0"/>
      </c:catAx>
      <c:valAx>
        <c:axId val="186246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7919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-6.1974230185267272E-2</c:v>
              </c:pt>
              <c:pt idx="1">
                <c:v>-2.3209133488330091E-2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5D-45E5-88C7-BF60DE33BD1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3.8132099784458313E-2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3.5601150428503432E-2</c:v>
              </c:pt>
              <c:pt idx="6">
                <c:v>3.2583336418717357E-2</c:v>
              </c:pt>
              <c:pt idx="7">
                <c:v>3.2505402499306113E-2</c:v>
              </c:pt>
              <c:pt idx="8">
                <c:v>3.1926992873864142E-2</c:v>
              </c:pt>
              <c:pt idx="9">
                <c:v>3.0806019343518901E-2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5D-45E5-88C7-BF60DE33B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67360"/>
        <c:axId val="59530810"/>
      </c:lineChart>
      <c:catAx>
        <c:axId val="652673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0810"/>
        <c:crosses val="autoZero"/>
        <c:auto val="1"/>
        <c:lblAlgn val="ctr"/>
        <c:lblOffset val="100"/>
        <c:noMultiLvlLbl val="0"/>
      </c:catAx>
      <c:valAx>
        <c:axId val="595308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673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A8-4730-98FE-B9D917E2609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A8-4730-98FE-B9D917E2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25763"/>
        <c:axId val="8122851"/>
      </c:lineChart>
      <c:catAx>
        <c:axId val="454257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22851"/>
        <c:crosses val="autoZero"/>
        <c:auto val="1"/>
        <c:lblAlgn val="ctr"/>
        <c:lblOffset val="100"/>
        <c:noMultiLvlLbl val="0"/>
      </c:catAx>
      <c:valAx>
        <c:axId val="81228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257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5F-449F-BC56-4F8AE220CDE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5F-449F-BC56-4F8AE220C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4413"/>
        <c:axId val="14489127"/>
      </c:lineChart>
      <c:catAx>
        <c:axId val="150044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89127"/>
        <c:crosses val="autoZero"/>
        <c:auto val="1"/>
        <c:lblAlgn val="ctr"/>
        <c:lblOffset val="100"/>
        <c:noMultiLvlLbl val="0"/>
      </c:catAx>
      <c:valAx>
        <c:axId val="144891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044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58-4687-A679-E9DB3F4ACF9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58-4687-A679-E9DB3F4A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7667"/>
        <c:axId val="41157415"/>
      </c:lineChart>
      <c:catAx>
        <c:axId val="136076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57415"/>
        <c:crosses val="autoZero"/>
        <c:auto val="1"/>
        <c:lblAlgn val="ctr"/>
        <c:lblOffset val="100"/>
        <c:noMultiLvlLbl val="0"/>
      </c:catAx>
      <c:valAx>
        <c:axId val="411574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076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9-4572-8DC8-681D4229991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B9-4572-8DC8-681D4229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82562"/>
        <c:axId val="2791354"/>
      </c:lineChart>
      <c:catAx>
        <c:axId val="261825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1354"/>
        <c:crosses val="autoZero"/>
        <c:auto val="1"/>
        <c:lblAlgn val="ctr"/>
        <c:lblOffset val="100"/>
        <c:noMultiLvlLbl val="0"/>
      </c:catAx>
      <c:valAx>
        <c:axId val="27913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825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9F-4C2B-9424-14BD003EDE9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9F-4C2B-9424-14BD003E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78075"/>
        <c:axId val="26486343"/>
      </c:lineChart>
      <c:catAx>
        <c:axId val="421780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86343"/>
        <c:crosses val="autoZero"/>
        <c:auto val="1"/>
        <c:lblAlgn val="ctr"/>
        <c:lblOffset val="100"/>
        <c:noMultiLvlLbl val="0"/>
      </c:catAx>
      <c:valAx>
        <c:axId val="264863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780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5-4CCD-9EF3-88886FEC30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5-4CCD-9EF3-88886FEC30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5-4CCD-9EF3-88886FEC30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5-4CCD-9EF3-88886FEC30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5-4CCD-9EF3-88886FEC30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5-4CCD-9EF3-88886FEC30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5-4CCD-9EF3-88886FEC30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5-4CCD-9EF3-88886FEC30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5-4CCD-9EF3-88886FEC30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5-4CCD-9EF3-88886FEC30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5-4CCD-9EF3-88886FEC30B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545.24132864799969</c:v>
              </c:pt>
              <c:pt idx="1">
                <c:v>547.37138409699969</c:v>
              </c:pt>
              <c:pt idx="2">
                <c:v>551.28830287699975</c:v>
              </c:pt>
              <c:pt idx="3">
                <c:v>552.84502193299977</c:v>
              </c:pt>
              <c:pt idx="4">
                <c:v>553.53308289799986</c:v>
              </c:pt>
              <c:pt idx="5">
                <c:v>554.96420075399976</c:v>
              </c:pt>
              <c:pt idx="6">
                <c:v>556.15960415099971</c:v>
              </c:pt>
              <c:pt idx="7">
                <c:v>557.09193752099986</c:v>
              </c:pt>
              <c:pt idx="8">
                <c:v>556.67533589199991</c:v>
              </c:pt>
              <c:pt idx="9">
                <c:v>557.75781040300001</c:v>
              </c:pt>
              <c:pt idx="10">
                <c:v>554.91925133599977</c:v>
              </c:pt>
              <c:pt idx="11">
                <c:v>555.69553510200001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B35-4CCD-9EF3-88886FEC30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479819"/>
        <c:axId val="43333372"/>
      </c:lineChart>
      <c:catAx>
        <c:axId val="214798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3372"/>
        <c:crosses val="autoZero"/>
        <c:auto val="1"/>
        <c:lblAlgn val="ctr"/>
        <c:lblOffset val="100"/>
        <c:noMultiLvlLbl val="0"/>
      </c:catAx>
      <c:valAx>
        <c:axId val="433333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798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9-4988-9794-ACD6C43287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9-4988-9794-ACD6C43287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9-4988-9794-ACD6C43287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9-4988-9794-ACD6C43287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9-4988-9794-ACD6C43287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9-4988-9794-ACD6C43287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9-4988-9794-ACD6C43287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9-4988-9794-ACD6C43287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9-4988-9794-ACD6C43287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9-4988-9794-ACD6C43287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9-4988-9794-ACD6C432879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175.44067799999999</c:v>
              </c:pt>
              <c:pt idx="1">
                <c:v>175.49151900000001</c:v>
              </c:pt>
              <c:pt idx="2">
                <c:v>177.21771000000001</c:v>
              </c:pt>
              <c:pt idx="3">
                <c:v>178.755585</c:v>
              </c:pt>
              <c:pt idx="4">
                <c:v>178.77118400000001</c:v>
              </c:pt>
              <c:pt idx="5">
                <c:v>179.304485</c:v>
              </c:pt>
              <c:pt idx="6">
                <c:v>179.18114800000001</c:v>
              </c:pt>
              <c:pt idx="7">
                <c:v>178.60898</c:v>
              </c:pt>
              <c:pt idx="8">
                <c:v>178.537678</c:v>
              </c:pt>
              <c:pt idx="9">
                <c:v>178.78799699999999</c:v>
              </c:pt>
              <c:pt idx="10">
                <c:v>177.12248399999999</c:v>
              </c:pt>
              <c:pt idx="11">
                <c:v>176.694975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69-4988-9794-ACD6C43287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966954"/>
        <c:axId val="24379307"/>
      </c:lineChart>
      <c:catAx>
        <c:axId val="569669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79307"/>
        <c:crosses val="autoZero"/>
        <c:auto val="1"/>
        <c:lblAlgn val="ctr"/>
        <c:lblOffset val="100"/>
        <c:noMultiLvlLbl val="0"/>
      </c:catAx>
      <c:valAx>
        <c:axId val="243793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669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2-4E2D-B834-371EE9947E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2-4E2D-B834-371EE9947E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2-4E2D-B834-371EE9947E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2-4E2D-B834-371EE9947E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2-4E2D-B834-371EE9947E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2-4E2D-B834-371EE9947E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2-4E2D-B834-371EE9947E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2-4E2D-B834-371EE9947E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2-4E2D-B834-371EE9947E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2-4E2D-B834-371EE9947E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2-4E2D-B834-371EE9947EA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83.41211899999999</c:v>
              </c:pt>
              <c:pt idx="11">
                <c:v>84.132778000000002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4E2-4E2D-B834-371EE9947E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133239"/>
        <c:axId val="9638995"/>
      </c:lineChart>
      <c:catAx>
        <c:axId val="611332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8995"/>
        <c:crosses val="autoZero"/>
        <c:auto val="1"/>
        <c:lblAlgn val="ctr"/>
        <c:lblOffset val="100"/>
        <c:noMultiLvlLbl val="0"/>
      </c:catAx>
      <c:valAx>
        <c:axId val="96389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332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10577942</c:v>
                </c:pt>
                <c:pt idx="5">
                  <c:v>404477</c:v>
                </c:pt>
                <c:pt idx="6">
                  <c:v>2230126</c:v>
                </c:pt>
                <c:pt idx="7">
                  <c:v>7584410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505951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1699518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1455520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87537"/>
        <c:axId val="39111072"/>
      </c:barChart>
      <c:catAx>
        <c:axId val="62387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11072"/>
        <c:crosses val="autoZero"/>
        <c:auto val="1"/>
        <c:lblAlgn val="ctr"/>
        <c:lblOffset val="100"/>
        <c:noMultiLvlLbl val="0"/>
      </c:catAx>
      <c:valAx>
        <c:axId val="39111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87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A4-49D7-9EA2-6495A82073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4-49D7-9EA2-6495A82073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4-49D7-9EA2-6495A82073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4-49D7-9EA2-6495A82073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4-49D7-9EA2-6495A82073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4-49D7-9EA2-6495A82073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4-49D7-9EA2-6495A82073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4-49D7-9EA2-6495A82073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4-49D7-9EA2-6495A82073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4-49D7-9EA2-6495A82073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4-49D7-9EA2-6495A82073F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267.066416</c:v>
              </c:pt>
              <c:pt idx="1">
                <c:v>269.60052899999999</c:v>
              </c:pt>
              <c:pt idx="2">
                <c:v>271.42850299999998</c:v>
              </c:pt>
              <c:pt idx="3">
                <c:v>272.957718</c:v>
              </c:pt>
              <c:pt idx="4">
                <c:v>273.760852</c:v>
              </c:pt>
              <c:pt idx="5">
                <c:v>274.98017499999997</c:v>
              </c:pt>
              <c:pt idx="6">
                <c:v>276.26904500000001</c:v>
              </c:pt>
              <c:pt idx="7">
                <c:v>277.760244</c:v>
              </c:pt>
              <c:pt idx="8">
                <c:v>277.42839700000002</c:v>
              </c:pt>
              <c:pt idx="9">
                <c:v>278.50822499999998</c:v>
              </c:pt>
              <c:pt idx="10">
                <c:v>278.90484800000002</c:v>
              </c:pt>
              <c:pt idx="11">
                <c:v>279.28157199999998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4A4-49D7-9EA2-6495A82073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958959"/>
        <c:axId val="58315821"/>
      </c:lineChart>
      <c:catAx>
        <c:axId val="129589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15821"/>
        <c:crosses val="autoZero"/>
        <c:auto val="1"/>
        <c:lblAlgn val="ctr"/>
        <c:lblOffset val="100"/>
        <c:noMultiLvlLbl val="0"/>
      </c:catAx>
      <c:valAx>
        <c:axId val="583158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89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C-4C8B-AF45-7AF57EEB19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C-4C8B-AF45-7AF57EEB19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C-4C8B-AF45-7AF57EEB19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C-4C8B-AF45-7AF57EEB19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C-4C8B-AF45-7AF57EEB19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C-4C8B-AF45-7AF57EEB19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EC-4C8B-AF45-7AF57EEB19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EC-4C8B-AF45-7AF57EEB19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EC-4C8B-AF45-7AF57EEB19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EC-4C8B-AF45-7AF57EEB19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EC-4C8B-AF45-7AF57EEB195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183.19062099999999</c:v>
              </c:pt>
              <c:pt idx="1">
                <c:v>185.103587</c:v>
              </c:pt>
              <c:pt idx="2">
                <c:v>186.638926</c:v>
              </c:pt>
              <c:pt idx="3">
                <c:v>188.568522</c:v>
              </c:pt>
              <c:pt idx="4">
                <c:v>189.30317299999999</c:v>
              </c:pt>
              <c:pt idx="5">
                <c:v>190.546772</c:v>
              </c:pt>
              <c:pt idx="6">
                <c:v>191.68956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192.98977600000001</c:v>
              </c:pt>
              <c:pt idx="10">
                <c:v>193.28945999999999</c:v>
              </c:pt>
              <c:pt idx="11">
                <c:v>193.164762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EC-4C8B-AF45-7AF57EEB19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353296"/>
        <c:axId val="23699977"/>
      </c:lineChart>
      <c:catAx>
        <c:axId val="203532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99977"/>
        <c:crosses val="autoZero"/>
        <c:auto val="1"/>
        <c:lblAlgn val="ctr"/>
        <c:lblOffset val="100"/>
        <c:noMultiLvlLbl val="0"/>
      </c:catAx>
      <c:valAx>
        <c:axId val="23699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532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C-4D3B-90FF-E89C277FE9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C-4D3B-90FF-E89C277FE9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C-4D3B-90FF-E89C277FE9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C-4D3B-90FF-E89C277FE9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C-4D3B-90FF-E89C277FE9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C-4D3B-90FF-E89C277FE9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C-4D3B-90FF-E89C277FE9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C-4D3B-90FF-E89C277FE9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C-4D3B-90FF-E89C277FE9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C-4D3B-90FF-E89C277FE9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C-4D3B-90FF-E89C277FE9D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18.197811250000001</c:v>
              </c:pt>
              <c:pt idx="11">
                <c:v>18.22193175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DEC-4D3B-90FF-E89C277FE9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527212"/>
        <c:axId val="19438289"/>
      </c:lineChart>
      <c:catAx>
        <c:axId val="255272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38289"/>
        <c:crosses val="autoZero"/>
        <c:auto val="1"/>
        <c:lblAlgn val="ctr"/>
        <c:lblOffset val="100"/>
        <c:noMultiLvlLbl val="0"/>
      </c:catAx>
      <c:valAx>
        <c:axId val="19438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272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222-B1AC-21C2D0957AD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C-4222-B1AC-21C2D0957AD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C-4222-B1AC-21C2D0957AD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C-4222-B1AC-21C2D0957AD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C-4222-B1AC-21C2D0957A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C-4222-B1AC-21C2D0957AD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C-4222-B1AC-21C2D0957AD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C-4222-B1AC-21C2D0957AD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C-4222-B1AC-21C2D0957AD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C-4222-B1AC-21C2D0957AD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C-4222-B1AC-21C2D0957AD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-2.510579002242742E-2</c:v>
              </c:pt>
              <c:pt idx="1">
                <c:v>-1.8093024035793721E-2</c:v>
              </c:pt>
              <c:pt idx="2">
                <c:v>-3.5829329887445251E-3</c:v>
              </c:pt>
              <c:pt idx="3">
                <c:v>3.9397780689152274E-3</c:v>
              </c:pt>
              <c:pt idx="4">
                <c:v>8.653266005142839E-3</c:v>
              </c:pt>
              <c:pt idx="5">
                <c:v>1.6500834495284718E-2</c:v>
              </c:pt>
              <c:pt idx="6">
                <c:v>1.9496235368777311E-2</c:v>
              </c:pt>
              <c:pt idx="7">
                <c:v>2.429435311762768E-2</c:v>
              </c:pt>
              <c:pt idx="8">
                <c:v>1.9760644378641012E-2</c:v>
              </c:pt>
              <c:pt idx="9">
                <c:v>2.7013461676145111E-2</c:v>
              </c:pt>
              <c:pt idx="10">
                <c:v>1.8631221289152872E-2</c:v>
              </c:pt>
              <c:pt idx="11">
                <c:v>1.9016767601436869E-2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CC-4222-B1AC-21C2D0957A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081839"/>
        <c:axId val="55136841"/>
      </c:lineChart>
      <c:catAx>
        <c:axId val="660818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36841"/>
        <c:crosses val="autoZero"/>
        <c:auto val="1"/>
        <c:lblAlgn val="ctr"/>
        <c:lblOffset val="100"/>
        <c:noMultiLvlLbl val="0"/>
      </c:catAx>
      <c:valAx>
        <c:axId val="551368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818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92-4A54-BA73-DDB639AA221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92-4A54-BA73-DDB639AA22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2-4A54-BA73-DDB639AA221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2-4A54-BA73-DDB639AA22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2-4A54-BA73-DDB639AA22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2-4A54-BA73-DDB639AA22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2-4A54-BA73-DDB639AA221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2-4A54-BA73-DDB639AA22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92-4A54-BA73-DDB639AA221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92-4A54-BA73-DDB639AA22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92-4A54-BA73-DDB639AA221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-3.5199539695611251E-2</c:v>
              </c:pt>
              <c:pt idx="1">
                <c:v>-3.50910204139466E-2</c:v>
              </c:pt>
              <c:pt idx="2">
                <c:v>-1.588838797319661E-2</c:v>
              </c:pt>
              <c:pt idx="3">
                <c:v>3.1724344033834209E-3</c:v>
              </c:pt>
              <c:pt idx="4">
                <c:v>1.0811289341053959E-2</c:v>
              </c:pt>
              <c:pt idx="5">
                <c:v>1.9206978127012501E-2</c:v>
              </c:pt>
              <c:pt idx="6">
                <c:v>1.4726981860435801E-2</c:v>
              </c:pt>
              <c:pt idx="7">
                <c:v>1.238626899594039E-2</c:v>
              </c:pt>
              <c:pt idx="8">
                <c:v>1.1148513256508379E-2</c:v>
              </c:pt>
              <c:pt idx="9">
                <c:v>2.3075330917992451E-2</c:v>
              </c:pt>
              <c:pt idx="10">
                <c:v>8.3295896282505125E-3</c:v>
              </c:pt>
              <c:pt idx="11">
                <c:v>8.3171813009217162E-3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A92-4A54-BA73-DDB639AA2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335364"/>
        <c:axId val="30835551"/>
      </c:lineChart>
      <c:catAx>
        <c:axId val="483353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35551"/>
        <c:crosses val="autoZero"/>
        <c:auto val="1"/>
        <c:lblAlgn val="ctr"/>
        <c:lblOffset val="100"/>
        <c:noMultiLvlLbl val="0"/>
      </c:catAx>
      <c:valAx>
        <c:axId val="30835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353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EC-41ED-B68D-72D5C0D0AF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EC-41ED-B68D-72D5C0D0AF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C-41ED-B68D-72D5C0D0AF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C-41ED-B68D-72D5C0D0AF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C-41ED-B68D-72D5C0D0AF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C-41ED-B68D-72D5C0D0AF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C-41ED-B68D-72D5C0D0AF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C-41ED-B68D-72D5C0D0AF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EC-41ED-B68D-72D5C0D0AF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EC-41ED-B68D-72D5C0D0AF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EC-41ED-B68D-72D5C0D0AFA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-7.2199003130350631E-2</c:v>
              </c:pt>
              <c:pt idx="11">
                <c:v>-5.3822581813500518E-2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DEC-41ED-B68D-72D5C0D0AF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05126"/>
        <c:axId val="39959296"/>
      </c:lineChart>
      <c:catAx>
        <c:axId val="40051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9296"/>
        <c:crosses val="autoZero"/>
        <c:auto val="1"/>
        <c:lblAlgn val="ctr"/>
        <c:lblOffset val="100"/>
        <c:noMultiLvlLbl val="0"/>
      </c:catAx>
      <c:valAx>
        <c:axId val="399592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51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E-4EE2-A571-38C82ED8D6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E-4EE2-A571-38C82ED8D6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E-4EE2-A571-38C82ED8D6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E-4EE2-A571-38C82ED8D6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E-4EE2-A571-38C82ED8D6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E-4EE2-A571-38C82ED8D6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E-4EE2-A571-38C82ED8D6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E-4EE2-A571-38C82ED8D6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E-4EE2-A571-38C82ED8D6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E-4EE2-A571-38C82ED8D6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E-4EE2-A571-38C82ED8D60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2.6869074996577549E-4</c:v>
              </c:pt>
              <c:pt idx="1">
                <c:v>1.54689975983565E-2</c:v>
              </c:pt>
              <c:pt idx="2">
                <c:v>2.9148701948470988E-2</c:v>
              </c:pt>
              <c:pt idx="3">
                <c:v>4.0427490591296592E-2</c:v>
              </c:pt>
              <c:pt idx="4">
                <c:v>4.6457423716765221E-2</c:v>
              </c:pt>
              <c:pt idx="5">
                <c:v>5.6483718442880623E-2</c:v>
              </c:pt>
              <c:pt idx="6">
                <c:v>6.3358675346498333E-2</c:v>
              </c:pt>
              <c:pt idx="7">
                <c:v>6.8702135116166199E-2</c:v>
              </c:pt>
              <c:pt idx="8">
                <c:v>5.7535493199258061E-2</c:v>
              </c:pt>
              <c:pt idx="9">
                <c:v>6.0955507015301107E-2</c:v>
              </c:pt>
              <c:pt idx="10">
                <c:v>5.7608892745814162E-2</c:v>
              </c:pt>
              <c:pt idx="11">
                <c:v>5.1897576501963763E-2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86E-4EE2-A571-38C82ED8D6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6369"/>
        <c:axId val="55455019"/>
      </c:lineChart>
      <c:catAx>
        <c:axId val="42063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55019"/>
        <c:crosses val="autoZero"/>
        <c:auto val="1"/>
        <c:lblAlgn val="ctr"/>
        <c:lblOffset val="100"/>
        <c:noMultiLvlLbl val="0"/>
      </c:catAx>
      <c:valAx>
        <c:axId val="554550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3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B-4A99-908E-696457807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B-4A99-908E-696457807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B-4A99-908E-696457807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B-4A99-908E-696457807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B-4A99-908E-696457807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B-4A99-908E-696457807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B-4A99-908E-696457807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B-4A99-908E-696457807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B-4A99-908E-6964578077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B-4A99-908E-6964578077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B-4A99-908E-6964578077C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-2.314460310102641E-3</c:v>
              </c:pt>
              <c:pt idx="1">
                <c:v>1.6588603126848421E-2</c:v>
              </c:pt>
              <c:pt idx="2">
                <c:v>3.4140061047859861E-2</c:v>
              </c:pt>
              <c:pt idx="3">
                <c:v>5.1974690574786861E-2</c:v>
              </c:pt>
              <c:pt idx="4">
                <c:v>6.1442030786158702E-2</c:v>
              </c:pt>
              <c:pt idx="5">
                <c:v>7.7063439517779428E-2</c:v>
              </c:pt>
              <c:pt idx="6">
                <c:v>8.6737282963357559E-2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7.9861239320340963E-2</c:v>
              </c:pt>
              <c:pt idx="10">
                <c:v>7.6257155697683932E-2</c:v>
              </c:pt>
              <c:pt idx="11">
                <c:v>6.5610925815266188E-2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5EB-4A99-908E-6964578077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20989"/>
        <c:axId val="6690750"/>
      </c:lineChart>
      <c:catAx>
        <c:axId val="419209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0750"/>
        <c:crosses val="autoZero"/>
        <c:auto val="1"/>
        <c:lblAlgn val="ctr"/>
        <c:lblOffset val="100"/>
        <c:noMultiLvlLbl val="0"/>
      </c:catAx>
      <c:valAx>
        <c:axId val="66907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209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57-4B0A-970C-DA1F44D4CC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57-4B0A-970C-DA1F44D4CC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7-4B0A-970C-DA1F44D4CC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7-4B0A-970C-DA1F44D4CC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57-4B0A-970C-DA1F44D4CC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7-4B0A-970C-DA1F44D4CC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57-4B0A-970C-DA1F44D4CC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7-4B0A-970C-DA1F44D4CC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57-4B0A-970C-DA1F44D4CC8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7-4B0A-970C-DA1F44D4CC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57-4B0A-970C-DA1F44D4CC8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0.1061228039415896</c:v>
              </c:pt>
              <c:pt idx="11">
                <c:v>9.6403365914381242E-2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F57-4B0A-970C-DA1F44D4CC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087714"/>
        <c:axId val="43569006"/>
      </c:lineChart>
      <c:catAx>
        <c:axId val="580877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69006"/>
        <c:crosses val="autoZero"/>
        <c:auto val="1"/>
        <c:lblAlgn val="ctr"/>
        <c:lblOffset val="100"/>
        <c:noMultiLvlLbl val="0"/>
      </c:catAx>
      <c:valAx>
        <c:axId val="435690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877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8302155</c:v>
                </c:pt>
                <c:pt idx="5">
                  <c:v>261051</c:v>
                </c:pt>
                <c:pt idx="6">
                  <c:v>42635</c:v>
                </c:pt>
                <c:pt idx="7">
                  <c:v>5870645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818939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62558"/>
        <c:axId val="28423085"/>
      </c:barChart>
      <c:catAx>
        <c:axId val="587625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23085"/>
        <c:crosses val="autoZero"/>
        <c:auto val="1"/>
        <c:lblAlgn val="ctr"/>
        <c:lblOffset val="100"/>
        <c:noMultiLvlLbl val="0"/>
      </c:catAx>
      <c:valAx>
        <c:axId val="28423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625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827.02800000000013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42.334999999999987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208.60499999999999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10836"/>
        <c:axId val="40274848"/>
      </c:barChart>
      <c:catAx>
        <c:axId val="162108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74848"/>
        <c:crosses val="autoZero"/>
        <c:auto val="1"/>
        <c:lblAlgn val="ctr"/>
        <c:lblOffset val="100"/>
        <c:noMultiLvlLbl val="0"/>
      </c:catAx>
      <c:valAx>
        <c:axId val="40274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108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6147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14568</c:v>
                </c:pt>
                <c:pt idx="6">
                  <c:v>14516</c:v>
                </c:pt>
                <c:pt idx="7">
                  <c:v>232105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4997</c:v>
                </c:pt>
                <c:pt idx="21">
                  <c:v>129315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55620"/>
        <c:axId val="16240961"/>
      </c:barChart>
      <c:catAx>
        <c:axId val="14155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40961"/>
        <c:crosses val="autoZero"/>
        <c:auto val="1"/>
        <c:lblAlgn val="ctr"/>
        <c:lblOffset val="100"/>
        <c:noMultiLvlLbl val="0"/>
      </c:catAx>
      <c:valAx>
        <c:axId val="16240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55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4658</c:v>
                </c:pt>
                <c:pt idx="6">
                  <c:v>50</c:v>
                </c:pt>
                <c:pt idx="7">
                  <c:v>193345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44533"/>
        <c:axId val="62713830"/>
      </c:barChart>
      <c:catAx>
        <c:axId val="121445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13830"/>
        <c:crosses val="autoZero"/>
        <c:auto val="1"/>
        <c:lblAlgn val="ctr"/>
        <c:lblOffset val="100"/>
        <c:noMultiLvlLbl val="0"/>
      </c:catAx>
      <c:valAx>
        <c:axId val="62713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445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7DED6C1-A0BF-440F-8DBC-16F228A1DE89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057BD9A-B8DC-4C0D-A50A-6EFA86B4ABD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D3A9C17-D050-40A6-8951-89ED87EB90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2C347BF-4143-4B04-A8F3-CD523A9A9A8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DA40601-15C4-42A1-8E50-04F61CFBAE3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6280C9D-37D2-446E-9B4C-7084C056B32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DCE729B-9204-4B76-A4C3-76A22F349813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5014E3-EF60-42BE-B824-77FB03331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901615-47A9-40D0-81A6-48F6CEF07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B6C596-BAB2-40B0-961B-25C0692D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5C7349-65B2-4D8F-A6DE-684EB40B9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5607E2-569D-4195-895D-9A829B78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5631E1-FBC4-477B-8D81-894793156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3386CC-D021-4B73-9D1A-19ACDB49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EF0017-6157-4E43-8F3B-13BDFAFE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10F6D5-42A5-4F82-A38D-FDAEA0DB7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A4DEE4-7211-409F-A93A-0EAAB8EC0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F0744C-2157-4C9B-83F4-E48FD461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9DC7DA-66C8-4A52-94F4-9E41652F7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C4768-F7AB-497A-A577-29B3C575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7DA18D-BFD1-4047-B12E-4922B97E4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C1FC9F-008F-4DA5-AAA2-5C028334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FB43F5-1BF6-41BD-8A77-7A91F4132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8FBA9F6-87D5-4377-AE12-6A4D0EF07BF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1D13131-2BCF-49F7-A731-EB3B1B51732B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AD6EE66-0500-4089-BBCE-6DFFD8A622D4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8C56FE2-3921-4B0A-85A0-19F8A1DDE7E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492509C-9842-4CEB-B145-DB08FDF9F8A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BE6D21F-4C5F-47A2-9F44-0130B59F871D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A98F56C-E296-4795-BE7C-FE526FCCE71F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3393FE-8C27-49FA-A20A-B261E251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699E637-79C3-461C-9360-098400D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F5A5665-EBC7-4072-8B7E-96101477D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2579AA-9D48-4830-AE92-1625131EE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50B164-C878-424E-8CFD-1FB470C78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94E8FA-6FFD-4D14-89F1-51C0C3BD1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ABD4C0-53FC-4AF5-BEB1-1FAC2C03C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075665-51D2-4F97-905D-5B7BE9CC3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2F7420-DC0A-41B6-8BDB-91B26B72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81A228-E699-4321-81A2-3578AAE4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2F570F-BA11-4E61-B50C-32F04CDFC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75A9DC-7E5F-4A69-B54C-C667FFEA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430B50-391B-40FF-BC30-8BD3AF920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E93B9E-75F2-43C9-BEB4-A31B902D6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AA1AC-4435-420E-8E2B-BC400181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5DDA96-8A8E-4994-A40D-733B120E4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F677EEA-403C-4F01-A551-8609080F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FFE5FF-9000-402B-B154-42AF9DB1C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FA2708-5CBB-4D89-8398-CE94BFD6C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25763CE-7C32-4B4F-B4EC-17011924E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D87928-2799-4EB7-9767-0FD8730AE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D85E43C-F3A6-46F0-8E90-F888B2E0A3F5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E1E749-85CA-45CD-BBB4-2840E7DB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ADE699B-0378-4769-AE65-5AECD2F0C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033E38-A124-49F9-A3C5-D83D4FBD3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D41B8E-CC30-4210-B9C6-04BE55BC1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5A3DCF-180A-4A2B-85FB-8373251C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96062E-298A-4D2E-9FE7-355292C18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B84DDA6-8D5E-4F3D-9229-1599B7D71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A6D3-56F4-4216-A899-A04E3927A89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74B1-7359-418D-8D43-D9E5DAA2037D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127543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5155479</v>
      </c>
      <c r="D11" s="189">
        <v>11326193</v>
      </c>
      <c r="E11" s="189">
        <v>10577942</v>
      </c>
      <c r="F11" s="190">
        <v>-6.6063769176456759</v>
      </c>
    </row>
    <row r="12" spans="1:14" ht="15.6" customHeight="1">
      <c r="A12" s="188" t="s">
        <v>6</v>
      </c>
      <c r="B12" s="189">
        <v>176741</v>
      </c>
      <c r="C12" s="189">
        <v>201123</v>
      </c>
      <c r="D12" s="189">
        <v>349969</v>
      </c>
      <c r="E12" s="189">
        <v>404477</v>
      </c>
      <c r="F12" s="190">
        <v>15.57509379402175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3916903</v>
      </c>
      <c r="D14" s="189">
        <v>7893716</v>
      </c>
      <c r="E14" s="189">
        <v>7584410</v>
      </c>
      <c r="F14" s="190">
        <v>-3.9183826730021711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99866</v>
      </c>
      <c r="D17" s="189">
        <v>152762</v>
      </c>
      <c r="E17" s="189">
        <v>186010</v>
      </c>
      <c r="F17" s="190">
        <v>21.764574959741299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215020</v>
      </c>
      <c r="D23" s="189">
        <v>157925</v>
      </c>
      <c r="E23" s="189">
        <v>505951</v>
      </c>
      <c r="F23" s="190">
        <v>220.37422827291439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250641</v>
      </c>
      <c r="D27" s="189">
        <v>403564</v>
      </c>
      <c r="E27" s="189">
        <v>365818</v>
      </c>
      <c r="F27" s="190">
        <v>-9.3531633148645597</v>
      </c>
    </row>
    <row r="28" spans="1:7" ht="15.6" customHeight="1">
      <c r="A28" s="188" t="s">
        <v>177</v>
      </c>
      <c r="B28" s="189">
        <v>717992</v>
      </c>
      <c r="C28" s="189">
        <v>879964</v>
      </c>
      <c r="D28" s="189">
        <v>1455520</v>
      </c>
      <c r="E28" s="189">
        <v>1699518</v>
      </c>
      <c r="F28" s="190">
        <v>16.763630867318891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391101</v>
      </c>
      <c r="D33" s="189">
        <v>709984</v>
      </c>
      <c r="E33" s="189">
        <v>693789</v>
      </c>
      <c r="F33" s="190">
        <v>-2.2810373191508551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21601259</v>
      </c>
      <c r="C35" s="77">
        <f>SUM(C7:C34)</f>
        <v>21977983</v>
      </c>
      <c r="D35" s="76">
        <f>SUM(D7:D34)</f>
        <v>42804547</v>
      </c>
      <c r="E35" s="78">
        <f>SUM(E7:E34)</f>
        <v>43577894</v>
      </c>
      <c r="F35" s="177">
        <f>E35*100/D35-100</f>
        <v>1.8066935739326908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35D8-9C81-4038-B9BF-616990C3A86D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4010177</v>
      </c>
      <c r="D11" s="189">
        <v>9181398</v>
      </c>
      <c r="E11" s="189">
        <v>8302155</v>
      </c>
      <c r="F11" s="190">
        <v>-9.5763520980138281</v>
      </c>
    </row>
    <row r="12" spans="1:14" ht="15.6" customHeight="1">
      <c r="A12" s="188" t="s">
        <v>6</v>
      </c>
      <c r="B12" s="189">
        <v>124116</v>
      </c>
      <c r="C12" s="189">
        <v>131931</v>
      </c>
      <c r="D12" s="189">
        <v>244066</v>
      </c>
      <c r="E12" s="189">
        <v>261051</v>
      </c>
      <c r="F12" s="190">
        <v>6.9591831717650194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3010864</v>
      </c>
      <c r="D14" s="189">
        <v>6160668</v>
      </c>
      <c r="E14" s="189">
        <v>5870645</v>
      </c>
      <c r="F14" s="190">
        <v>-4.7076550789622189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99424</v>
      </c>
      <c r="D17" s="189">
        <v>145256</v>
      </c>
      <c r="E17" s="189">
        <v>185227</v>
      </c>
      <c r="F17" s="190">
        <v>27.51762405683759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181244</v>
      </c>
      <c r="D23" s="189">
        <v>34784</v>
      </c>
      <c r="E23" s="189">
        <v>437538</v>
      </c>
      <c r="F23" s="190">
        <v>1157.871435142594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467770</v>
      </c>
      <c r="D28" s="189">
        <v>669335</v>
      </c>
      <c r="E28" s="189">
        <v>818939</v>
      </c>
      <c r="F28" s="190">
        <v>22.351139563895519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237952</v>
      </c>
      <c r="D33" s="189">
        <v>369126</v>
      </c>
      <c r="E33" s="189">
        <v>434703</v>
      </c>
      <c r="F33" s="190">
        <v>17.76547845451147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14858012</v>
      </c>
      <c r="D35" s="178">
        <f>SUM(D7:D34)</f>
        <v>29663696</v>
      </c>
      <c r="E35" s="78">
        <f>SUM(E7:E34)</f>
        <v>29838682</v>
      </c>
      <c r="F35" s="140">
        <f>E35*100/D35-100</f>
        <v>0.5898995189271119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7551-F0F0-43B8-9000-BAAF63430DF8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2322.0520000000001</v>
      </c>
      <c r="F7" s="190">
        <v>7.9559222400026934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827.02800000000013</v>
      </c>
      <c r="F10" s="190">
        <v>-13.078645922559559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24.99906230073891</v>
      </c>
    </row>
    <row r="12" spans="1:14" ht="15.6" customHeight="1">
      <c r="A12" s="188" t="s">
        <v>6</v>
      </c>
      <c r="B12" s="189">
        <v>728.08399999999995</v>
      </c>
      <c r="C12" s="189">
        <v>797</v>
      </c>
      <c r="D12" s="189">
        <v>1444.713</v>
      </c>
      <c r="E12" s="189">
        <v>1516.4159999999999</v>
      </c>
      <c r="F12" s="190">
        <v>4.9631310855512538</v>
      </c>
    </row>
    <row r="13" spans="1:14" ht="15.6" customHeight="1">
      <c r="A13" s="188" t="s">
        <v>175</v>
      </c>
      <c r="B13" s="189">
        <v>83.833000000000027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31.814000000000011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42.334999999999987</v>
      </c>
      <c r="F19" s="190">
        <v>103.34790335750991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9.7670000000000012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41.853000000000002</v>
      </c>
      <c r="F22" s="190">
        <v>55.385186560237628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208.60499999999999</v>
      </c>
      <c r="F28" s="190">
        <v>-37.26052199438184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372.31</v>
      </c>
      <c r="F29" s="190">
        <v>-21.387080631504698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</v>
      </c>
      <c r="E32" s="189">
        <v>296.05700000000002</v>
      </c>
      <c r="F32" s="190">
        <v>-27.186445513482671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15393.430000000002</v>
      </c>
      <c r="E35" s="78">
        <f>SUM(E7:E34)</f>
        <v>14047.128999999999</v>
      </c>
      <c r="F35" s="140">
        <f>E35*100/D35-100</f>
        <v>-8.7459455105197605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CCC3B-61E1-4604-88A1-5157D3393DE0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2557</v>
      </c>
      <c r="D7" s="189">
        <v>5133</v>
      </c>
      <c r="E7" s="189">
        <v>6147</v>
      </c>
      <c r="F7" s="190">
        <v>19.75452951490357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5907</v>
      </c>
      <c r="D12" s="189">
        <v>17357</v>
      </c>
      <c r="E12" s="189">
        <v>14568</v>
      </c>
      <c r="F12" s="190">
        <v>-16.068445007777839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122504</v>
      </c>
      <c r="D14" s="189">
        <v>206928</v>
      </c>
      <c r="E14" s="189">
        <v>232105</v>
      </c>
      <c r="F14" s="190">
        <v>12.16703394417382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4969</v>
      </c>
      <c r="F23" s="190">
        <v>-49.949637389202259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4997</v>
      </c>
      <c r="F27" s="190">
        <v>11.81472365182367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15092</v>
      </c>
      <c r="F33" s="190">
        <v>-12.271115503109931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865521</v>
      </c>
      <c r="D35" s="178">
        <f>SUM(D7:D34)</f>
        <v>1861624</v>
      </c>
      <c r="E35" s="178">
        <f>SUM(E7:E34)</f>
        <v>1718157</v>
      </c>
      <c r="F35" s="140">
        <f>E35*100/D35-100</f>
        <v>-7.706550839482091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D8BD9-0607-4D40-A0F7-9F3C9CB8B764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1496</v>
      </c>
      <c r="D7" s="189">
        <v>3555</v>
      </c>
      <c r="E7" s="189">
        <v>4260</v>
      </c>
      <c r="F7" s="190">
        <v>19.831223628691991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4658</v>
      </c>
      <c r="F12" s="190">
        <v>-38.394392276153951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102179</v>
      </c>
      <c r="D14" s="189">
        <v>182698</v>
      </c>
      <c r="E14" s="189">
        <v>193345</v>
      </c>
      <c r="F14" s="190">
        <v>5.8276500016420556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726667</v>
      </c>
      <c r="D35" s="76">
        <f>SUM(D7:D34)</f>
        <v>1588752</v>
      </c>
      <c r="E35" s="78">
        <f>SUM(E7:E34)</f>
        <v>1432092</v>
      </c>
      <c r="F35" s="140">
        <f>E35*100/D35-100</f>
        <v>-9.8605698057343147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433A1-4412-4E78-A737-F786D3EECF14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297261</v>
      </c>
      <c r="D11" s="189">
        <v>653729</v>
      </c>
      <c r="E11" s="189">
        <v>578585</v>
      </c>
      <c r="F11" s="190">
        <v>-11.49467133934704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1024</v>
      </c>
      <c r="F28" s="190">
        <v>190.90909090909091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406961</v>
      </c>
      <c r="D35" s="178">
        <f>SUM(D7:D34)</f>
        <v>666205</v>
      </c>
      <c r="E35" s="178">
        <f>SUM(E7:E34)</f>
        <v>699227</v>
      </c>
      <c r="F35" s="140">
        <f>E35*100/D35-100</f>
        <v>4.9567325372820648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C6512-8F69-4ED7-A93B-54A161162899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4929338</v>
      </c>
      <c r="D11" s="189">
        <v>10701962</v>
      </c>
      <c r="E11" s="189">
        <v>9897135</v>
      </c>
      <c r="F11" s="190">
        <v>-7.520368695011256</v>
      </c>
    </row>
    <row r="12" spans="1:14" ht="15.6" customHeight="1">
      <c r="A12" s="188" t="s">
        <v>6</v>
      </c>
      <c r="B12" s="189">
        <v>37058</v>
      </c>
      <c r="C12" s="189">
        <v>98136</v>
      </c>
      <c r="D12" s="189">
        <v>68802</v>
      </c>
      <c r="E12" s="189">
        <v>146591</v>
      </c>
      <c r="F12" s="190">
        <v>113.0621202872009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2029534</v>
      </c>
      <c r="D14" s="189">
        <v>4212100</v>
      </c>
      <c r="E14" s="189">
        <v>3614713</v>
      </c>
      <c r="F14" s="190">
        <v>-14.18264048811757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167103</v>
      </c>
      <c r="D23" s="189">
        <v>21527</v>
      </c>
      <c r="E23" s="189">
        <v>409733</v>
      </c>
      <c r="F23" s="190">
        <v>1803.3446369675289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73055</v>
      </c>
      <c r="C28" s="189">
        <v>198366</v>
      </c>
      <c r="D28" s="189">
        <v>123539</v>
      </c>
      <c r="E28" s="189">
        <v>273146</v>
      </c>
      <c r="F28" s="190">
        <v>121.1010288249055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25152</v>
      </c>
      <c r="D33" s="189">
        <v>59590</v>
      </c>
      <c r="E33" s="189">
        <v>56420</v>
      </c>
      <c r="F33" s="190">
        <v>-5.3196845108239614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11610854</v>
      </c>
      <c r="C35" s="77">
        <f>SUM(C7:C34)</f>
        <v>11513222</v>
      </c>
      <c r="D35" s="178">
        <f>SUM(D7:D34)</f>
        <v>23785290</v>
      </c>
      <c r="E35" s="178">
        <f>SUM(E7:E34)</f>
        <v>22770984</v>
      </c>
      <c r="F35" s="177">
        <f>E35*100/D35-100</f>
        <v>-4.2644256176821926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8C46D-1155-4F7B-BDB3-3ED6D67A088B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3526039</v>
      </c>
      <c r="D11" s="189">
        <v>8209943</v>
      </c>
      <c r="E11" s="189">
        <v>7337435</v>
      </c>
      <c r="F11" s="190">
        <v>-10.627455026179851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33663</v>
      </c>
      <c r="F12" s="190">
        <v>5.891789871028621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1351428</v>
      </c>
      <c r="D14" s="189">
        <v>3445522</v>
      </c>
      <c r="E14" s="189">
        <v>2676010</v>
      </c>
      <c r="F14" s="190">
        <v>-22.33368412681736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165597</v>
      </c>
      <c r="D23" s="189">
        <v>6</v>
      </c>
      <c r="E23" s="189">
        <v>399648</v>
      </c>
      <c r="F23" s="190">
        <v>6660700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197649</v>
      </c>
      <c r="D28" s="189">
        <v>118228</v>
      </c>
      <c r="E28" s="189">
        <v>269198</v>
      </c>
      <c r="F28" s="190">
        <v>127.6939472882904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16707</v>
      </c>
      <c r="D33" s="189">
        <v>26225</v>
      </c>
      <c r="E33" s="189">
        <v>37979</v>
      </c>
      <c r="F33" s="190">
        <v>44.819828408007623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8528835</v>
      </c>
      <c r="D35" s="76">
        <f>SUM(D7:D34)</f>
        <v>18595996</v>
      </c>
      <c r="E35" s="78">
        <f>SUM(E7:E34)</f>
        <v>17517030</v>
      </c>
      <c r="F35" s="140">
        <f>E35*100/D35-100</f>
        <v>-5.8021414932547799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9325B-D683-4F18-9971-2F3442E998FB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78617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1139936</v>
      </c>
      <c r="D11" s="189">
        <v>2146591</v>
      </c>
      <c r="E11" s="189">
        <v>2254474</v>
      </c>
      <c r="F11" s="190">
        <v>5.025782741099718</v>
      </c>
    </row>
    <row r="12" spans="1:14" ht="15.6" customHeight="1">
      <c r="A12" s="188" t="s">
        <v>6</v>
      </c>
      <c r="B12" s="189">
        <v>65099</v>
      </c>
      <c r="C12" s="189">
        <v>79988</v>
      </c>
      <c r="D12" s="189">
        <v>133692</v>
      </c>
      <c r="E12" s="189">
        <v>165204</v>
      </c>
      <c r="F12" s="190">
        <v>23.570595099183191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33436</v>
      </c>
      <c r="D23" s="189">
        <v>120068</v>
      </c>
      <c r="E23" s="189">
        <v>68995</v>
      </c>
      <c r="F23" s="190">
        <v>-42.536729186794147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365725</v>
      </c>
      <c r="D28" s="189">
        <v>805313</v>
      </c>
      <c r="E28" s="189">
        <v>805611</v>
      </c>
      <c r="F28" s="190">
        <v>3.7004245554214783E-2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198324</v>
      </c>
      <c r="F33" s="190">
        <v>-32.611620795107029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5985205</v>
      </c>
      <c r="D35" s="76">
        <f>SUM(D7:D34)</f>
        <v>11541980</v>
      </c>
      <c r="E35" s="78">
        <f>SUM(E7:E34)</f>
        <v>11715491</v>
      </c>
      <c r="F35" s="140">
        <f>E35*100/D35-100</f>
        <v>1.5033035926244906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E2AD-7DB5-4AB5-8F65-A44119977442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47287</v>
      </c>
      <c r="D11" s="189">
        <v>90275</v>
      </c>
      <c r="E11" s="189">
        <v>93138</v>
      </c>
      <c r="F11" s="190">
        <v>3.1714206590972078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252636</v>
      </c>
      <c r="D35" s="178">
        <f>SUM(D7:D34)</f>
        <v>494299</v>
      </c>
      <c r="E35" s="178">
        <f>SUM(E7:E34)</f>
        <v>497897</v>
      </c>
      <c r="F35" s="140">
        <f>E35*100/D35-100</f>
        <v>0.72789951021547949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860D0-5E78-4759-A76D-E2C008E9FFFB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A14B7-DBDB-4119-A99B-B7981B6F3730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334826</v>
      </c>
      <c r="D11" s="189">
        <v>775352</v>
      </c>
      <c r="E11" s="189">
        <v>691789</v>
      </c>
      <c r="F11" s="190">
        <v>-10.777427542587111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306897.5</v>
      </c>
      <c r="D14" s="189">
        <v>603894.25</v>
      </c>
      <c r="E14" s="189">
        <v>599105</v>
      </c>
      <c r="F14" s="190">
        <v>-0.79306103676265138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7172.5</v>
      </c>
      <c r="D17" s="189">
        <v>10252.25</v>
      </c>
      <c r="E17" s="189">
        <v>14487</v>
      </c>
      <c r="F17" s="190">
        <v>41.305567070643043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24121</v>
      </c>
      <c r="D33" s="189">
        <v>37353</v>
      </c>
      <c r="E33" s="189">
        <v>42610</v>
      </c>
      <c r="F33" s="190">
        <v>14.073836104195109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1418242</v>
      </c>
      <c r="D35" s="76">
        <f>SUM(D7:D34)</f>
        <v>2742547</v>
      </c>
      <c r="E35" s="178">
        <f>SUM(E7:E34)</f>
        <v>2832261.25</v>
      </c>
      <c r="F35" s="140">
        <f>E35*100/D35-100</f>
        <v>3.2712019155916039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B319E-3DDE-42D2-9024-1E23277B0077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288754</v>
      </c>
      <c r="D11" s="189">
        <v>648815</v>
      </c>
      <c r="E11" s="189">
        <v>596886</v>
      </c>
      <c r="F11" s="190">
        <v>-8.0036682259195544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121169.5</v>
      </c>
      <c r="D14" s="189">
        <v>292704</v>
      </c>
      <c r="E14" s="189">
        <v>243678</v>
      </c>
      <c r="F14" s="190">
        <v>-16.7493440472286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17154</v>
      </c>
      <c r="D23" s="189">
        <v>3</v>
      </c>
      <c r="E23" s="189">
        <v>37235.25</v>
      </c>
      <c r="F23" s="190">
        <v>1241075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1310</v>
      </c>
      <c r="D33" s="189">
        <v>3706</v>
      </c>
      <c r="E33" s="189">
        <v>2753</v>
      </c>
      <c r="F33" s="190">
        <v>-25.715056664867792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710734.25</v>
      </c>
      <c r="D35" s="178">
        <f>SUM(D7:D34)</f>
        <v>1481664.5</v>
      </c>
      <c r="E35" s="78">
        <f>SUM(E7:E34)</f>
        <v>1450389.25</v>
      </c>
      <c r="F35" s="140">
        <f>E35*100/D35-100</f>
        <v>-2.1108186097460049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4EBE-03D1-4AD1-91F7-1E95E3FF44FC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174246.75</v>
      </c>
      <c r="D35" s="76">
        <f>SUM(D7:D34)</f>
        <v>329144.75</v>
      </c>
      <c r="E35" s="178">
        <f>SUM(E7:E34)</f>
        <v>342684.75</v>
      </c>
      <c r="F35" s="177">
        <f>E35*100/D35-100</f>
        <v>4.1136916204800542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F3A36-9B4B-4ED7-9C2C-5DE702EEF969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46072</v>
      </c>
      <c r="D11" s="189">
        <v>126537</v>
      </c>
      <c r="E11" s="189">
        <v>94903</v>
      </c>
      <c r="F11" s="190">
        <v>-24.99980242932897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166211.5</v>
      </c>
      <c r="D14" s="189">
        <v>275983</v>
      </c>
      <c r="E14" s="189">
        <v>319614</v>
      </c>
      <c r="F14" s="190">
        <v>15.80930709500222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5166.25</v>
      </c>
      <c r="D17" s="189">
        <v>9123.5</v>
      </c>
      <c r="E17" s="189">
        <v>12259.25</v>
      </c>
      <c r="F17" s="190">
        <v>34.370033430152922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1086.5</v>
      </c>
      <c r="D23" s="189">
        <v>2451</v>
      </c>
      <c r="E23" s="189">
        <v>2757.5</v>
      </c>
      <c r="F23" s="190">
        <v>12.50509995920032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37890</v>
      </c>
      <c r="F33" s="190">
        <v>23.371971867673881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533261</v>
      </c>
      <c r="D35" s="178">
        <f>SUM(D7:D34)</f>
        <v>931737.75</v>
      </c>
      <c r="E35" s="178">
        <f>SUM(E7:E34)</f>
        <v>1039187.25</v>
      </c>
      <c r="F35" s="140">
        <f>E35*100/D35-100</f>
        <v>11.532161276067214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2CDD-3A5D-4176-AEFC-C99FDC2A02D8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243</v>
      </c>
      <c r="F12" s="190">
        <v>7.0484581497797336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11367</v>
      </c>
      <c r="D35" s="178">
        <f>SUM(D7:D34)</f>
        <v>23741</v>
      </c>
      <c r="E35" s="78">
        <f>SUM(E7:E34)</f>
        <v>23608</v>
      </c>
      <c r="F35" s="140">
        <f>E35*100/D35-100</f>
        <v>-0.56021229097342484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8883D-EBEC-4E60-9BFA-E66FC6165B63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2720804</v>
      </c>
      <c r="F7" s="190">
        <v>-0.7710220299823618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3533064</v>
      </c>
      <c r="F12" s="190">
        <v>-15.94167176209997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3444575</v>
      </c>
      <c r="D31" s="189">
        <v>6692859</v>
      </c>
      <c r="E31" s="189">
        <v>6800377</v>
      </c>
      <c r="F31" s="190">
        <v>1.6064584656571981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3193838</v>
      </c>
      <c r="D33" s="189">
        <v>6676373</v>
      </c>
      <c r="E33" s="189">
        <v>6183958</v>
      </c>
      <c r="F33" s="190">
        <v>-7.3754866601970832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187393334</v>
      </c>
      <c r="D35" s="178">
        <f>SUM(D7:D34)</f>
        <v>395355598</v>
      </c>
      <c r="E35" s="78">
        <f>SUM(E7:E34)</f>
        <v>389252613</v>
      </c>
      <c r="F35" s="140">
        <f>E35*100/D35-100</f>
        <v>-1.5436698078573841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8010-E60A-4F5E-8C66-A2A5BDF1BF91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21ED-DD0F-4764-8B3B-81C6E81E6845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1310915</v>
      </c>
      <c r="F28" s="190">
        <v>9.7795557282516086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4476482</v>
      </c>
      <c r="F35" s="140">
        <f>E35*100/D35-100</f>
        <v>8.5551712991243534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7E5F-102E-42B9-8952-FB1D68E1A95A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3013852</v>
      </c>
      <c r="F35" s="140">
        <f>E35*100/D35-100</f>
        <v>2.7554753049147394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2B018-E2DB-4E20-B689-37C5D02C4261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472521</v>
      </c>
      <c r="F28" s="190">
        <v>48.06907703010134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1462630</v>
      </c>
      <c r="F35" s="140">
        <f>E35*100/D35-100</f>
        <v>22.841953202425543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93820-64EE-4927-849D-1D9C53BC1380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14195440</v>
      </c>
      <c r="E7" s="53">
        <v>13767931</v>
      </c>
      <c r="F7" s="53">
        <v>29899753</v>
      </c>
      <c r="G7" s="53">
        <v>27806731</v>
      </c>
      <c r="H7" s="165">
        <f>G7-F7</f>
        <v>-2093022</v>
      </c>
      <c r="I7" s="142">
        <f>((G7*100/F7)-100)</f>
        <v>-7.000131405767803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6804326</v>
      </c>
      <c r="F8" s="55">
        <v>13608673</v>
      </c>
      <c r="G8" s="53">
        <v>12977864</v>
      </c>
      <c r="H8" s="47">
        <f t="shared" ref="H8:H18" si="0">G8-F8</f>
        <v>-630809</v>
      </c>
      <c r="I8" s="141">
        <f>((G8*100/F8)-100)</f>
        <v>-4.6353454153832701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21601259</v>
      </c>
      <c r="E9" s="66">
        <v>21977983</v>
      </c>
      <c r="F9" s="53">
        <v>42804547</v>
      </c>
      <c r="G9" s="67">
        <v>43577894</v>
      </c>
      <c r="H9" s="47">
        <f t="shared" si="0"/>
        <v>773347</v>
      </c>
      <c r="I9" s="142">
        <f t="shared" ref="I9:I30" si="1">((G9*100/F9)-100)</f>
        <v>1.8066935739326908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14858012</v>
      </c>
      <c r="F10" s="68">
        <v>29663696</v>
      </c>
      <c r="G10" s="56">
        <v>29838682</v>
      </c>
      <c r="H10" s="48">
        <f t="shared" si="0"/>
        <v>174986</v>
      </c>
      <c r="I10" s="143">
        <f t="shared" si="1"/>
        <v>0.5898995189271119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6618549</v>
      </c>
      <c r="E11" s="69">
        <f t="shared" ref="E11:G11" si="2">E9-E10</f>
        <v>7119971</v>
      </c>
      <c r="F11" s="70">
        <f t="shared" si="2"/>
        <v>13140851</v>
      </c>
      <c r="G11" s="71">
        <f t="shared" si="2"/>
        <v>13739212</v>
      </c>
      <c r="H11" s="48">
        <f t="shared" si="0"/>
        <v>598361</v>
      </c>
      <c r="I11" s="144">
        <f t="shared" si="1"/>
        <v>4.553441782423377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41880366</v>
      </c>
      <c r="E12" s="49">
        <f>SUM(E7,E8,E9)</f>
        <v>42550240</v>
      </c>
      <c r="F12" s="49">
        <f>SUM(F7,F8,F9)</f>
        <v>86312973</v>
      </c>
      <c r="G12" s="49">
        <f>SUM(G7,G8,G9)</f>
        <v>84362489</v>
      </c>
      <c r="H12" s="50">
        <f t="shared" si="0"/>
        <v>-1950484</v>
      </c>
      <c r="I12" s="145">
        <f t="shared" si="1"/>
        <v>-2.2597808095429599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15393.430000000002</v>
      </c>
      <c r="G13" s="54">
        <v>14047.128999999999</v>
      </c>
      <c r="H13" s="53">
        <f>G13-F13</f>
        <v>-1346.3010000000031</v>
      </c>
      <c r="I13" s="146">
        <f t="shared" si="1"/>
        <v>-8.7459455105197605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865521</v>
      </c>
      <c r="F14" s="53">
        <v>1861624</v>
      </c>
      <c r="G14" s="52">
        <v>1718157</v>
      </c>
      <c r="H14" s="53">
        <f>G14-F14</f>
        <v>-143467</v>
      </c>
      <c r="I14" s="142">
        <f t="shared" si="1"/>
        <v>-7.706550839482091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726667</v>
      </c>
      <c r="F15" s="58">
        <v>1588752</v>
      </c>
      <c r="G15" s="58">
        <v>1432092</v>
      </c>
      <c r="H15" s="56">
        <f>G15-F15</f>
        <v>-156660</v>
      </c>
      <c r="I15" s="147">
        <f t="shared" si="1"/>
        <v>-9.8605698057343147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406961</v>
      </c>
      <c r="F16" s="51">
        <v>666205</v>
      </c>
      <c r="G16" s="52">
        <v>699227</v>
      </c>
      <c r="H16" s="53">
        <f>G16-F16</f>
        <v>33022</v>
      </c>
      <c r="I16" s="141">
        <f t="shared" si="1"/>
        <v>4.9567325372820648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1279991.0919999999</v>
      </c>
      <c r="F17" s="158">
        <f t="shared" si="3"/>
        <v>2543222.4299999997</v>
      </c>
      <c r="G17" s="158">
        <f t="shared" si="3"/>
        <v>2431431.1289999997</v>
      </c>
      <c r="H17" s="159">
        <f>G17-F17</f>
        <v>-111791.30099999998</v>
      </c>
      <c r="I17" s="145">
        <f t="shared" si="1"/>
        <v>-4.3956556721623485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43053947.325999998</v>
      </c>
      <c r="E18" s="172">
        <f>E12+E17</f>
        <v>43830231.092</v>
      </c>
      <c r="F18" s="172">
        <f>F12+F17</f>
        <v>88856195.430000007</v>
      </c>
      <c r="G18" s="172">
        <f>G12+G17</f>
        <v>86793920.128999993</v>
      </c>
      <c r="H18" s="174">
        <f t="shared" si="0"/>
        <v>-2062275.3010000139</v>
      </c>
      <c r="I18" s="173">
        <f t="shared" si="1"/>
        <v>-2.3209133488330025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11610854</v>
      </c>
      <c r="E20" s="53">
        <v>11513222</v>
      </c>
      <c r="F20" s="53">
        <v>23785290</v>
      </c>
      <c r="G20" s="53">
        <v>22770984</v>
      </c>
      <c r="H20" s="61">
        <f>G20-F20</f>
        <v>-1014306</v>
      </c>
      <c r="I20" s="62">
        <f t="shared" si="1"/>
        <v>-4.2644256176821926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8528835</v>
      </c>
      <c r="F21" s="63">
        <v>18595996</v>
      </c>
      <c r="G21" s="63">
        <v>17517030</v>
      </c>
      <c r="H21" s="64">
        <f>G21-F21</f>
        <v>-1078966</v>
      </c>
      <c r="I21" s="65">
        <f t="shared" si="1"/>
        <v>-5.8021414932547799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5985205</v>
      </c>
      <c r="F22" s="53">
        <v>11541980</v>
      </c>
      <c r="G22" s="53">
        <v>11715491</v>
      </c>
      <c r="H22" s="61">
        <f t="shared" ref="H22:H30" si="4">G22-F22</f>
        <v>173511</v>
      </c>
      <c r="I22" s="62">
        <f t="shared" si="1"/>
        <v>1.5033035926244906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252636</v>
      </c>
      <c r="F23" s="63">
        <v>494299</v>
      </c>
      <c r="G23" s="63">
        <v>497897</v>
      </c>
      <c r="H23" s="64">
        <f t="shared" si="4"/>
        <v>3598</v>
      </c>
      <c r="I23" s="65">
        <f t="shared" si="1"/>
        <v>0.72789951021547949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1418242</v>
      </c>
      <c r="F24" s="53">
        <v>2742547</v>
      </c>
      <c r="G24" s="53">
        <v>2832261.25</v>
      </c>
      <c r="H24" s="61">
        <f t="shared" si="4"/>
        <v>89714.25</v>
      </c>
      <c r="I24" s="62">
        <f t="shared" si="1"/>
        <v>3.2712019155916039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710734.25</v>
      </c>
      <c r="F25" s="63">
        <v>1481664.5</v>
      </c>
      <c r="G25" s="63">
        <v>1450389.25</v>
      </c>
      <c r="H25" s="64">
        <f t="shared" si="4"/>
        <v>-31275.25</v>
      </c>
      <c r="I25" s="65">
        <f t="shared" si="1"/>
        <v>-2.1108186097460049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174246.75</v>
      </c>
      <c r="F26" s="63">
        <v>329144.75</v>
      </c>
      <c r="G26" s="63">
        <v>342684.75</v>
      </c>
      <c r="H26" s="64">
        <f t="shared" si="4"/>
        <v>13540</v>
      </c>
      <c r="I26" s="65">
        <f t="shared" si="1"/>
        <v>4.1136916204800542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533261</v>
      </c>
      <c r="F27" s="63">
        <v>931737.75</v>
      </c>
      <c r="G27" s="63">
        <v>1039187.25</v>
      </c>
      <c r="H27" s="64">
        <f t="shared" si="4"/>
        <v>107449.5</v>
      </c>
      <c r="I27" s="65">
        <f t="shared" si="1"/>
        <v>11.532161276067214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11367</v>
      </c>
      <c r="F28" s="53">
        <v>23741</v>
      </c>
      <c r="G28" s="53">
        <v>23608</v>
      </c>
      <c r="H28" s="61">
        <f t="shared" si="4"/>
        <v>-133</v>
      </c>
      <c r="I28" s="62">
        <f t="shared" si="1"/>
        <v>-0.56021229097342484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187393334</v>
      </c>
      <c r="F29" s="53">
        <v>395355598</v>
      </c>
      <c r="G29" s="53">
        <v>389252613</v>
      </c>
      <c r="H29" s="61">
        <f t="shared" si="4"/>
        <v>-6102985</v>
      </c>
      <c r="I29" s="62">
        <f t="shared" si="1"/>
        <v>-1.5436698078573841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4476482</v>
      </c>
      <c r="H31" s="61">
        <f>G31-F31</f>
        <v>352789</v>
      </c>
      <c r="I31" s="62">
        <f>((G31*100/F31)-100)</f>
        <v>8.5551712991243534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3013852</v>
      </c>
      <c r="H32" s="64">
        <f>G32-F32</f>
        <v>80819</v>
      </c>
      <c r="I32" s="65">
        <f>((G32*100/F32)-100)</f>
        <v>2.7554753049147394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1462630</v>
      </c>
      <c r="H33" s="64">
        <f>G33-F33</f>
        <v>271970</v>
      </c>
      <c r="I33" s="65">
        <f>((G33*100/F33)-100)</f>
        <v>22.841953202425543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850247</v>
      </c>
      <c r="H34" s="61">
        <f>G34-F34</f>
        <v>50829</v>
      </c>
      <c r="I34" s="62">
        <f>((G34*100/F34)-100)</f>
        <v>6.3582506273313868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293566</v>
      </c>
      <c r="F35" s="53">
        <v>589360</v>
      </c>
      <c r="G35" s="53">
        <v>492978</v>
      </c>
      <c r="H35" s="61">
        <f>G35-F35</f>
        <v>-96382</v>
      </c>
      <c r="I35" s="62">
        <f>((G35*100/F35)-100)</f>
        <v>-16.353671779557487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10FDE-45DD-48B2-8E70-5FB6139CDBCB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850247</v>
      </c>
      <c r="F35" s="140">
        <f>E35*100/D35-100</f>
        <v>6.3582506273313868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9BD4B-3CFA-4862-AF97-A5BB4BFB9831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575</v>
      </c>
      <c r="D11" s="189">
        <v>663</v>
      </c>
      <c r="E11" s="189">
        <v>1024</v>
      </c>
      <c r="F11" s="190">
        <v>54.449472096530911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93566</v>
      </c>
      <c r="F33" s="190">
        <v>-23.353676018840869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293566</v>
      </c>
      <c r="D35" s="76">
        <f>SUM(D7:D34)</f>
        <v>589360</v>
      </c>
      <c r="E35" s="78">
        <f>SUM(E7:E34)</f>
        <v>492978</v>
      </c>
      <c r="F35" s="140">
        <f>E35*100/D35-100</f>
        <v>-16.353671779557487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5A98E-345E-4217-9C3D-A4F517EDA50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BC2C-E5A4-4A8B-8A11-57EB37FE841D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709712</v>
      </c>
      <c r="C7" s="237">
        <v>829973</v>
      </c>
      <c r="D7" s="237">
        <v>1509096</v>
      </c>
      <c r="E7" s="237">
        <v>1314958</v>
      </c>
      <c r="F7" s="238">
        <v>-12.864522866669841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1469655</v>
      </c>
      <c r="D11" s="237">
        <v>3147356</v>
      </c>
      <c r="E11" s="237">
        <v>2853359</v>
      </c>
      <c r="F11" s="238">
        <v>-9.3410786704776996</v>
      </c>
    </row>
    <row r="12" spans="1:27" ht="15.6" customHeight="1">
      <c r="A12" s="236" t="s">
        <v>6</v>
      </c>
      <c r="B12" s="237">
        <v>101822</v>
      </c>
      <c r="C12" s="237">
        <v>55899</v>
      </c>
      <c r="D12" s="237">
        <v>220173</v>
      </c>
      <c r="E12" s="237">
        <v>185772</v>
      </c>
      <c r="F12" s="238">
        <v>-15.624531618318329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1140100</v>
      </c>
      <c r="D14" s="237">
        <v>2430016</v>
      </c>
      <c r="E14" s="237">
        <v>2467306</v>
      </c>
      <c r="F14" s="238">
        <v>1.534557797150313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111048</v>
      </c>
      <c r="D22" s="237">
        <v>279004</v>
      </c>
      <c r="E22" s="237">
        <v>264341</v>
      </c>
      <c r="F22" s="238">
        <v>-5.255480208169061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226293</v>
      </c>
      <c r="D27" s="237">
        <v>344518</v>
      </c>
      <c r="E27" s="237">
        <v>381813</v>
      </c>
      <c r="F27" s="238">
        <v>10.82526892644216</v>
      </c>
    </row>
    <row r="28" spans="1:7" ht="15.6" customHeight="1">
      <c r="A28" s="236" t="s">
        <v>177</v>
      </c>
      <c r="B28" s="237">
        <v>67359</v>
      </c>
      <c r="C28" s="237">
        <v>81202</v>
      </c>
      <c r="D28" s="237">
        <v>131062</v>
      </c>
      <c r="E28" s="237">
        <v>180298</v>
      </c>
      <c r="F28" s="238">
        <v>37.566953045123682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397088</v>
      </c>
      <c r="F29" s="238">
        <v>-36.187493270638448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1246417</v>
      </c>
      <c r="D32" s="237">
        <v>2461749</v>
      </c>
      <c r="E32" s="237">
        <v>2611863</v>
      </c>
      <c r="F32" s="238">
        <v>6.0978596924381776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259787</v>
      </c>
      <c r="F33" s="238">
        <v>11.40046569268571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15380065</v>
      </c>
      <c r="D35" s="241">
        <f>SUM(D7:D34)</f>
        <v>32130864</v>
      </c>
      <c r="E35" s="241">
        <f>SUM(E7:E34)</f>
        <v>31040488</v>
      </c>
      <c r="F35" s="242">
        <f>E35*100/D35-100</f>
        <v>-3.39354708917881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8CE3E-8EAE-426B-AA76-237D5849584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4918</v>
      </c>
      <c r="D12" s="237">
        <v>6991</v>
      </c>
      <c r="E12" s="237">
        <v>10292</v>
      </c>
      <c r="F12" s="238">
        <v>47.217851523387218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363059</v>
      </c>
      <c r="D14" s="237">
        <v>851867</v>
      </c>
      <c r="E14" s="237">
        <v>830337</v>
      </c>
      <c r="F14" s="238">
        <v>-2.5273898390241669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7974424</v>
      </c>
      <c r="D35" s="241">
        <f>SUM(D7:D34)</f>
        <v>17539366</v>
      </c>
      <c r="E35" s="241">
        <f>SUM(E7:E34)</f>
        <v>16394888</v>
      </c>
      <c r="F35" s="242">
        <f>E35*100/D35-100</f>
        <v>-6.5251959506404091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5928-6031-4AAE-BDDB-D3A4F2F3B1F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231541</v>
      </c>
      <c r="C7" s="237">
        <v>279962</v>
      </c>
      <c r="D7" s="237">
        <v>564095</v>
      </c>
      <c r="E7" s="237">
        <v>400028</v>
      </c>
      <c r="F7" s="238">
        <v>-29.084994548790551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44256</v>
      </c>
      <c r="D12" s="237">
        <v>206904</v>
      </c>
      <c r="E12" s="237">
        <v>164012</v>
      </c>
      <c r="F12" s="238">
        <v>-20.730387039399911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177652</v>
      </c>
      <c r="D32" s="237">
        <v>349757</v>
      </c>
      <c r="E32" s="237">
        <v>320922</v>
      </c>
      <c r="F32" s="238">
        <v>-8.2442953250399569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4186151</v>
      </c>
      <c r="D35" s="241">
        <f>SUM(D7:D34)</f>
        <v>8922302</v>
      </c>
      <c r="E35" s="241">
        <f>SUM(E7:E34)</f>
        <v>8347137</v>
      </c>
      <c r="F35" s="242">
        <f>E35*100/D35-100</f>
        <v>-6.446374489453504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0BA9-20BA-4BB9-BC3F-DE91F8BAAE7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472264</v>
      </c>
      <c r="D11" s="237">
        <v>946845</v>
      </c>
      <c r="E11" s="237">
        <v>981138</v>
      </c>
      <c r="F11" s="238">
        <v>3.6218177209574942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33624</v>
      </c>
      <c r="D22" s="237">
        <v>62532</v>
      </c>
      <c r="E22" s="237">
        <v>65739</v>
      </c>
      <c r="F22" s="238">
        <v>5.1285741700249474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152746</v>
      </c>
      <c r="D27" s="237">
        <v>216545</v>
      </c>
      <c r="E27" s="237">
        <v>216887</v>
      </c>
      <c r="F27" s="238">
        <v>0.15793484033342511</v>
      </c>
    </row>
    <row r="28" spans="1:7" ht="15.6" customHeight="1">
      <c r="A28" s="236" t="s">
        <v>177</v>
      </c>
      <c r="B28" s="237">
        <v>38717</v>
      </c>
      <c r="C28" s="237">
        <v>36117</v>
      </c>
      <c r="D28" s="237">
        <v>65206</v>
      </c>
      <c r="E28" s="237">
        <v>82037</v>
      </c>
      <c r="F28" s="238">
        <v>25.812041836640802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931059</v>
      </c>
      <c r="D32" s="237">
        <v>1676041</v>
      </c>
      <c r="E32" s="237">
        <v>1890806</v>
      </c>
      <c r="F32" s="238">
        <v>12.81382734670572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248035</v>
      </c>
      <c r="F33" s="238">
        <v>12.98404325584997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3219490</v>
      </c>
      <c r="D35" s="241">
        <f>SUM(D7:D34)</f>
        <v>5669196</v>
      </c>
      <c r="E35" s="241">
        <f>SUM(E7:E34)</f>
        <v>6298463</v>
      </c>
      <c r="F35" s="242">
        <f>E35*100/D35-100</f>
        <v>11.099757355363977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B8121-52C8-42B1-ABB7-2388A77AF9F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435388</v>
      </c>
      <c r="D9" s="237">
        <v>448059</v>
      </c>
      <c r="E9" s="237">
        <v>596908</v>
      </c>
      <c r="F9" s="238">
        <v>33.220848147230612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677794</v>
      </c>
      <c r="D11" s="237">
        <v>1554898</v>
      </c>
      <c r="E11" s="237">
        <v>1341122</v>
      </c>
      <c r="F11" s="238">
        <v>-13.74855456756649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168672</v>
      </c>
      <c r="F12" s="238">
        <v>39.71588320563265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944919</v>
      </c>
      <c r="D14" s="237">
        <v>1777842</v>
      </c>
      <c r="E14" s="237">
        <v>1782899</v>
      </c>
      <c r="F14" s="238">
        <v>0.28444597438917191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38728</v>
      </c>
      <c r="D22" s="237">
        <v>62603</v>
      </c>
      <c r="E22" s="237">
        <v>76244</v>
      </c>
      <c r="F22" s="238">
        <v>21.789690589907831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12548</v>
      </c>
      <c r="C28" s="237">
        <v>14222</v>
      </c>
      <c r="D28" s="237">
        <v>31528</v>
      </c>
      <c r="E28" s="237">
        <v>44605</v>
      </c>
      <c r="F28" s="238">
        <v>41.477416899264142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1204554</v>
      </c>
      <c r="D32" s="237">
        <v>2207335</v>
      </c>
      <c r="E32" s="237">
        <v>2324295</v>
      </c>
      <c r="F32" s="238">
        <v>5.2986972978727778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51645</v>
      </c>
      <c r="F34" s="238">
        <v>21.1215084781538</v>
      </c>
    </row>
    <row r="35" spans="1:6" ht="15.6" customHeight="1">
      <c r="A35" s="240" t="s">
        <v>153</v>
      </c>
      <c r="B35" s="241">
        <f>SUM(B7:B34)</f>
        <v>7039112</v>
      </c>
      <c r="C35" s="241">
        <f>SUM(C7:C34)</f>
        <v>7095527</v>
      </c>
      <c r="D35" s="241">
        <f>SUM(D7:D34)</f>
        <v>13572130</v>
      </c>
      <c r="E35" s="241">
        <f>SUM(E7:E34)</f>
        <v>13529299</v>
      </c>
      <c r="F35" s="242">
        <f>E35*100/D35-100</f>
        <v>-0.31558053157462496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2F202-EAE0-407A-97D6-03D25503379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23313</v>
      </c>
      <c r="D22" s="237">
        <v>27521</v>
      </c>
      <c r="E22" s="237">
        <v>41051</v>
      </c>
      <c r="F22" s="238">
        <v>49.162457759529083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4945</v>
      </c>
      <c r="C28" s="237">
        <v>4120</v>
      </c>
      <c r="D28" s="237">
        <v>9462</v>
      </c>
      <c r="E28" s="237">
        <v>20817</v>
      </c>
      <c r="F28" s="238">
        <v>120.00634115409009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2040035</v>
      </c>
      <c r="C35" s="241">
        <f>SUM(C7:C34)</f>
        <v>1514085</v>
      </c>
      <c r="D35" s="241">
        <f>SUM(D7:D34)</f>
        <v>4038100</v>
      </c>
      <c r="E35" s="241">
        <f>SUM(E7:E34)</f>
        <v>3184651</v>
      </c>
      <c r="F35" s="242">
        <f>E35*100/D35-100</f>
        <v>-21.134914935241824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48DE0-7A40-4B40-A359-57D679FC7FF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48"/>
      <c r="F7" s="249"/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50"/>
      <c r="F8" s="250"/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</row>
    <row r="32" spans="1:7" ht="15.6" customHeight="1">
      <c r="A32" s="236" t="s">
        <v>181</v>
      </c>
      <c r="B32" s="237">
        <v>40667</v>
      </c>
      <c r="C32" s="237">
        <v>53502</v>
      </c>
      <c r="D32" s="237">
        <v>90407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1875845</v>
      </c>
      <c r="D35" s="241">
        <f>SUM(D7:D34)</f>
        <v>3083983</v>
      </c>
      <c r="E35" s="241">
        <f>SUM(E7:E34)</f>
        <v>0</v>
      </c>
      <c r="F35" s="242">
        <f>E35*100/D35-100</f>
        <v>-100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7 A8:D34">
    <cfRule type="expression" dxfId="4" priority="2">
      <formula>MOD(ROW(),2)=0</formula>
    </cfRule>
  </conditionalFormatting>
  <conditionalFormatting sqref="F7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F676B-BBDA-4635-9ACD-3FAD0055B1A8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6591-82AD-4971-BCB0-BDDC4CC8A67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44255</v>
      </c>
      <c r="D9" s="237">
        <v>51985</v>
      </c>
      <c r="E9" s="237">
        <v>81436</v>
      </c>
      <c r="F9" s="238">
        <v>56.652880638645769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484316</v>
      </c>
      <c r="D11" s="237">
        <v>811432</v>
      </c>
      <c r="E11" s="237">
        <v>910322</v>
      </c>
      <c r="F11" s="238">
        <v>12.18709639255046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34906</v>
      </c>
      <c r="F12" s="238">
        <v>6.576697606253048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832417</v>
      </c>
      <c r="D14" s="237">
        <v>1465047</v>
      </c>
      <c r="E14" s="237">
        <v>1565640</v>
      </c>
      <c r="F14" s="238">
        <v>6.8661961015585149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51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15412</v>
      </c>
      <c r="D22" s="237">
        <v>34891</v>
      </c>
      <c r="E22" s="237">
        <v>35190</v>
      </c>
      <c r="F22" s="238">
        <v>0.85695451549109691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7603</v>
      </c>
      <c r="C28" s="237">
        <v>9611</v>
      </c>
      <c r="D28" s="237">
        <v>22066</v>
      </c>
      <c r="E28" s="237">
        <v>22405</v>
      </c>
      <c r="F28" s="238">
        <v>1.536300190338082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1135533</v>
      </c>
      <c r="D32" s="237">
        <v>2076720</v>
      </c>
      <c r="E32" s="237">
        <v>2181002</v>
      </c>
      <c r="F32" s="238">
        <v>5.0214761739666329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42028</v>
      </c>
      <c r="F34" s="238">
        <v>-1.432960435282254</v>
      </c>
    </row>
    <row r="35" spans="1:6" ht="15.6" customHeight="1">
      <c r="A35" s="240" t="s">
        <v>153</v>
      </c>
      <c r="B35" s="241">
        <f>SUM(B7:B34)</f>
        <v>3430002</v>
      </c>
      <c r="C35" s="241">
        <f>SUM(C7:C34)</f>
        <v>3705597</v>
      </c>
      <c r="D35" s="241">
        <f>SUM(D7:D34)</f>
        <v>6450047</v>
      </c>
      <c r="E35" s="241">
        <f>SUM(E7:E34)</f>
        <v>6940608</v>
      </c>
      <c r="F35" s="242">
        <f>E35*100/D35-100</f>
        <v>7.605541479000081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05F30-34D0-4635-8AD6-5BCE558AD198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52"/>
      <c r="B48" s="253"/>
      <c r="C48" s="253"/>
      <c r="D48" s="25"/>
      <c r="E48" s="19"/>
      <c r="F48" s="19"/>
      <c r="G48" s="253"/>
      <c r="H48" s="253"/>
      <c r="I48" s="253"/>
      <c r="J48" s="253"/>
      <c r="K48" s="253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589A5-BAE8-47B4-8CE1-14740AF1128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6"/>
    <col min="26" max="45" width="12.88671875" style="256" customWidth="1"/>
    <col min="46" max="63" width="12.88671875" style="151" customWidth="1"/>
    <col min="64" max="16384" width="11.44140625" style="151"/>
  </cols>
  <sheetData>
    <row r="1" spans="1:42" ht="24.6">
      <c r="B1" s="254" t="s">
        <v>195</v>
      </c>
      <c r="C1" s="255"/>
      <c r="D1" s="255"/>
      <c r="E1" s="255"/>
      <c r="F1" s="255"/>
      <c r="G1" s="255"/>
      <c r="H1" s="255"/>
      <c r="J1" s="32"/>
      <c r="K1" s="32"/>
      <c r="L1" s="32"/>
      <c r="M1" s="32"/>
      <c r="N1" s="32"/>
      <c r="O1" s="32"/>
      <c r="P1" s="32"/>
      <c r="Q1" s="32"/>
      <c r="R1" s="32"/>
      <c r="S1" s="32"/>
      <c r="T1" s="255"/>
      <c r="U1" s="255"/>
      <c r="V1" s="255"/>
      <c r="W1" s="255"/>
      <c r="X1" s="255"/>
      <c r="Z1" s="256" t="s">
        <v>196</v>
      </c>
      <c r="AB1" s="39"/>
      <c r="AC1" s="257"/>
      <c r="AD1" s="39"/>
      <c r="AE1" s="39"/>
      <c r="AF1" s="257"/>
      <c r="AG1" s="39"/>
      <c r="AH1" s="39"/>
      <c r="AI1" s="257"/>
      <c r="AJ1" s="39"/>
      <c r="AK1" s="39"/>
      <c r="AL1" s="39"/>
      <c r="AM1" s="39"/>
      <c r="AN1" s="39"/>
      <c r="AO1" s="39"/>
    </row>
    <row r="2" spans="1:42" ht="15" customHeight="1">
      <c r="A2" s="258"/>
      <c r="B2" s="255"/>
      <c r="C2" s="255"/>
      <c r="D2" s="255"/>
      <c r="E2" s="255"/>
      <c r="F2" s="255"/>
      <c r="G2" s="255"/>
      <c r="H2" s="255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5"/>
      <c r="U2" s="255"/>
      <c r="V2" s="255"/>
      <c r="W2" s="255"/>
      <c r="X2" s="255"/>
      <c r="Z2" s="256" t="s">
        <v>197</v>
      </c>
    </row>
    <row r="3" spans="1:42" ht="15" customHeight="1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Z3" s="256" t="s">
        <v>198</v>
      </c>
    </row>
    <row r="4" spans="1:42" ht="15" customHeight="1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</row>
    <row r="5" spans="1:42" ht="15" customHeight="1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</row>
    <row r="6" spans="1:42" ht="15" customHeight="1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9" t="s">
        <v>172</v>
      </c>
      <c r="Z6" s="260" t="s">
        <v>199</v>
      </c>
      <c r="AA6" s="260"/>
      <c r="AF6" s="260" t="s">
        <v>200</v>
      </c>
      <c r="AG6" s="260"/>
      <c r="AL6" s="260" t="s">
        <v>201</v>
      </c>
      <c r="AM6" s="260"/>
    </row>
    <row r="7" spans="1:42" ht="15" customHeight="1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AA7" s="261">
        <v>2019</v>
      </c>
      <c r="AB7" s="261">
        <v>2020</v>
      </c>
      <c r="AC7" s="261">
        <v>2021</v>
      </c>
      <c r="AD7" s="261">
        <v>2022</v>
      </c>
      <c r="AG7" s="261">
        <v>2019</v>
      </c>
      <c r="AH7" s="261">
        <v>2020</v>
      </c>
      <c r="AI7" s="261">
        <v>2021</v>
      </c>
      <c r="AJ7" s="261">
        <v>2022</v>
      </c>
      <c r="AM7" s="261">
        <v>2019</v>
      </c>
      <c r="AN7" s="261">
        <v>2020</v>
      </c>
      <c r="AO7" s="261">
        <v>2021</v>
      </c>
      <c r="AP7" s="261">
        <v>2022</v>
      </c>
    </row>
    <row r="8" spans="1:42" ht="15" customHeight="1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Z8" s="256" t="s">
        <v>202</v>
      </c>
      <c r="AA8" s="262">
        <v>46820440</v>
      </c>
      <c r="AB8" s="262">
        <v>45800165</v>
      </c>
      <c r="AC8" s="262">
        <v>42493337</v>
      </c>
      <c r="AD8" s="262">
        <v>46756593</v>
      </c>
      <c r="AF8" s="256" t="s">
        <v>202</v>
      </c>
      <c r="AG8" s="262">
        <v>15006507</v>
      </c>
      <c r="AH8" s="262">
        <v>16073289</v>
      </c>
      <c r="AI8" s="262">
        <v>13213428</v>
      </c>
      <c r="AJ8" s="262">
        <v>15176514</v>
      </c>
      <c r="AL8" s="256" t="s">
        <v>202</v>
      </c>
      <c r="AM8" s="262">
        <v>9115628</v>
      </c>
      <c r="AN8" s="262">
        <v>7108259</v>
      </c>
      <c r="AO8" s="262">
        <v>6476535</v>
      </c>
      <c r="AP8" s="262">
        <v>8185760</v>
      </c>
    </row>
    <row r="9" spans="1:42" ht="15" customHeight="1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Z9" s="256" t="s">
        <v>203</v>
      </c>
      <c r="AA9" s="262">
        <v>44583561</v>
      </c>
      <c r="AB9" s="262">
        <v>43109659</v>
      </c>
      <c r="AC9" s="262">
        <v>40489010</v>
      </c>
      <c r="AD9" s="262">
        <v>43967035</v>
      </c>
      <c r="AF9" s="256" t="s">
        <v>203</v>
      </c>
      <c r="AG9" s="262">
        <v>14348549</v>
      </c>
      <c r="AH9" s="262">
        <v>14002412</v>
      </c>
      <c r="AI9" s="262">
        <v>12145827</v>
      </c>
      <c r="AJ9" s="262">
        <v>13961403</v>
      </c>
      <c r="AL9" s="256" t="s">
        <v>203</v>
      </c>
      <c r="AM9" s="262">
        <v>7843248</v>
      </c>
      <c r="AN9" s="262">
        <v>6425079</v>
      </c>
      <c r="AO9" s="262">
        <v>6094779</v>
      </c>
      <c r="AP9" s="262">
        <v>7406116</v>
      </c>
    </row>
    <row r="10" spans="1:42" ht="15" customHeight="1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Z10" s="256" t="s">
        <v>204</v>
      </c>
      <c r="AA10" s="262">
        <v>48353601</v>
      </c>
      <c r="AB10" s="262">
        <v>44303648</v>
      </c>
      <c r="AC10" s="262">
        <v>46455313</v>
      </c>
      <c r="AD10" s="262">
        <v>45981761</v>
      </c>
      <c r="AF10" s="256" t="s">
        <v>204</v>
      </c>
      <c r="AG10" s="262">
        <v>15951378</v>
      </c>
      <c r="AH10" s="262">
        <v>14965286</v>
      </c>
      <c r="AI10" s="262">
        <v>14413642</v>
      </c>
      <c r="AJ10" s="262">
        <v>15107748</v>
      </c>
      <c r="AL10" s="256" t="s">
        <v>204</v>
      </c>
      <c r="AM10" s="262">
        <v>7398685</v>
      </c>
      <c r="AN10" s="262">
        <v>6499455</v>
      </c>
      <c r="AO10" s="262">
        <v>7109023</v>
      </c>
      <c r="AP10" s="262">
        <v>6819146</v>
      </c>
    </row>
    <row r="11" spans="1:42" ht="15" customHeight="1">
      <c r="A11" s="255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Z11" s="256" t="s">
        <v>205</v>
      </c>
      <c r="AA11" s="262">
        <v>46400443</v>
      </c>
      <c r="AB11" s="262">
        <v>41795682</v>
      </c>
      <c r="AC11" s="262">
        <v>45471169</v>
      </c>
      <c r="AD11" s="262">
        <v>48522626</v>
      </c>
      <c r="AF11" s="256" t="s">
        <v>205</v>
      </c>
      <c r="AG11" s="262">
        <v>14553222</v>
      </c>
      <c r="AH11" s="262">
        <v>15115366</v>
      </c>
      <c r="AI11" s="262">
        <v>13408185</v>
      </c>
      <c r="AJ11" s="262">
        <v>15751949</v>
      </c>
      <c r="AL11" s="256" t="s">
        <v>205</v>
      </c>
      <c r="AM11" s="262">
        <v>6775183</v>
      </c>
      <c r="AN11" s="262">
        <v>6003312</v>
      </c>
      <c r="AO11" s="262">
        <v>7240918</v>
      </c>
      <c r="AP11" s="262">
        <v>7881967</v>
      </c>
    </row>
    <row r="12" spans="1:42" ht="15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Z12" s="256" t="s">
        <v>206</v>
      </c>
      <c r="AA12" s="262">
        <v>51071331</v>
      </c>
      <c r="AB12" s="262">
        <v>38167109</v>
      </c>
      <c r="AC12" s="262">
        <v>45495539</v>
      </c>
      <c r="AD12" s="262">
        <v>51334993</v>
      </c>
      <c r="AF12" s="256" t="s">
        <v>206</v>
      </c>
      <c r="AG12" s="262">
        <v>17078651</v>
      </c>
      <c r="AH12" s="262">
        <v>13043138</v>
      </c>
      <c r="AI12" s="262">
        <v>14380272</v>
      </c>
      <c r="AJ12" s="262">
        <v>16007624</v>
      </c>
      <c r="AL12" s="256" t="s">
        <v>206</v>
      </c>
      <c r="AM12" s="262">
        <v>7434110</v>
      </c>
      <c r="AN12" s="262">
        <v>4900444</v>
      </c>
      <c r="AO12" s="262">
        <v>6778350</v>
      </c>
      <c r="AP12" s="262">
        <v>8087600</v>
      </c>
    </row>
    <row r="13" spans="1:42" ht="1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Z13" s="256" t="s">
        <v>207</v>
      </c>
      <c r="AA13" s="262">
        <v>47139627</v>
      </c>
      <c r="AB13" s="262">
        <v>40233166</v>
      </c>
      <c r="AC13" s="262">
        <v>44903502</v>
      </c>
      <c r="AD13" s="262">
        <v>48228965</v>
      </c>
      <c r="AF13" s="256" t="s">
        <v>207</v>
      </c>
      <c r="AG13" s="262">
        <v>16093379</v>
      </c>
      <c r="AH13" s="262">
        <v>13043509</v>
      </c>
      <c r="AI13" s="262">
        <v>13541010</v>
      </c>
      <c r="AJ13" s="262">
        <v>15221080</v>
      </c>
      <c r="AL13" s="256" t="s">
        <v>207</v>
      </c>
      <c r="AM13" s="262">
        <v>6893378</v>
      </c>
      <c r="AN13" s="262">
        <v>5893666</v>
      </c>
      <c r="AO13" s="262">
        <v>6990004</v>
      </c>
      <c r="AP13" s="262">
        <v>7884812</v>
      </c>
    </row>
    <row r="14" spans="1:42" ht="15" customHeight="1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Z14" s="256" t="s">
        <v>208</v>
      </c>
      <c r="AA14" s="262">
        <v>48818378</v>
      </c>
      <c r="AB14" s="262">
        <v>42217915</v>
      </c>
      <c r="AC14" s="262">
        <v>46051657</v>
      </c>
      <c r="AD14" s="262">
        <v>48153701</v>
      </c>
      <c r="AF14" s="256" t="s">
        <v>208</v>
      </c>
      <c r="AG14" s="262">
        <v>16173719</v>
      </c>
      <c r="AH14" s="262">
        <v>13620638</v>
      </c>
      <c r="AI14" s="262">
        <v>14490452</v>
      </c>
      <c r="AJ14" s="262">
        <v>16239218</v>
      </c>
      <c r="AL14" s="256" t="s">
        <v>208</v>
      </c>
      <c r="AM14" s="262">
        <v>7261076</v>
      </c>
      <c r="AN14" s="262">
        <v>5583770</v>
      </c>
      <c r="AO14" s="262">
        <v>6913445</v>
      </c>
      <c r="AP14" s="262">
        <v>7117785</v>
      </c>
    </row>
    <row r="15" spans="1:42" ht="15" customHeight="1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Z15" s="256" t="s">
        <v>209</v>
      </c>
      <c r="AA15" s="262">
        <v>48198107</v>
      </c>
      <c r="AB15" s="262">
        <v>42978437</v>
      </c>
      <c r="AC15" s="262">
        <v>48800280</v>
      </c>
      <c r="AD15" s="262"/>
      <c r="AF15" s="256" t="s">
        <v>209</v>
      </c>
      <c r="AG15" s="262">
        <v>17632595</v>
      </c>
      <c r="AH15" s="262">
        <v>14001773</v>
      </c>
      <c r="AI15" s="262">
        <v>16512152</v>
      </c>
      <c r="AJ15" s="262"/>
      <c r="AL15" s="256" t="s">
        <v>209</v>
      </c>
      <c r="AM15" s="262">
        <v>7612537</v>
      </c>
      <c r="AN15" s="262">
        <v>6338903</v>
      </c>
      <c r="AO15" s="262">
        <v>8077202</v>
      </c>
      <c r="AP15" s="262"/>
    </row>
    <row r="16" spans="1:42" ht="15" customHeight="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Z16" s="256" t="s">
        <v>210</v>
      </c>
      <c r="AA16" s="262">
        <v>46635887</v>
      </c>
      <c r="AB16" s="262">
        <v>43349327</v>
      </c>
      <c r="AC16" s="262">
        <v>45052533</v>
      </c>
      <c r="AD16" s="262"/>
      <c r="AF16" s="256" t="s">
        <v>210</v>
      </c>
      <c r="AG16" s="262">
        <v>15419568</v>
      </c>
      <c r="AH16" s="262">
        <v>13231512</v>
      </c>
      <c r="AI16" s="262">
        <v>14197332</v>
      </c>
      <c r="AJ16" s="262"/>
      <c r="AL16" s="256" t="s">
        <v>210</v>
      </c>
      <c r="AM16" s="262">
        <v>8176343</v>
      </c>
      <c r="AN16" s="262">
        <v>7349376</v>
      </c>
      <c r="AO16" s="262">
        <v>7429205</v>
      </c>
      <c r="AP16" s="262"/>
    </row>
    <row r="17" spans="1:42" ht="15" customHeight="1">
      <c r="A17" s="255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Z17" s="256" t="s">
        <v>211</v>
      </c>
      <c r="AA17" s="262">
        <v>48624088</v>
      </c>
      <c r="AB17" s="262">
        <v>45985008</v>
      </c>
      <c r="AC17" s="262">
        <v>46987477</v>
      </c>
      <c r="AD17" s="262"/>
      <c r="AF17" s="256" t="s">
        <v>211</v>
      </c>
      <c r="AG17" s="262">
        <v>15747355</v>
      </c>
      <c r="AH17" s="262">
        <v>13918205</v>
      </c>
      <c r="AI17" s="262">
        <v>15124052</v>
      </c>
      <c r="AJ17" s="262"/>
      <c r="AL17" s="256" t="s">
        <v>211</v>
      </c>
      <c r="AM17" s="262">
        <v>8099276</v>
      </c>
      <c r="AN17" s="262">
        <v>7703032</v>
      </c>
      <c r="AO17" s="262">
        <v>7715340</v>
      </c>
      <c r="AP17" s="262"/>
    </row>
    <row r="18" spans="1:42" ht="15" customHeight="1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Z18" s="256" t="s">
        <v>212</v>
      </c>
      <c r="AA18" s="262">
        <v>43594127</v>
      </c>
      <c r="AB18" s="262">
        <v>43641437</v>
      </c>
      <c r="AC18" s="262">
        <v>45669918</v>
      </c>
      <c r="AD18" s="262"/>
      <c r="AF18" s="256" t="s">
        <v>212</v>
      </c>
      <c r="AG18" s="262">
        <v>13891905</v>
      </c>
      <c r="AH18" s="262">
        <v>12143165</v>
      </c>
      <c r="AI18" s="262">
        <v>14606259</v>
      </c>
      <c r="AJ18" s="262"/>
      <c r="AL18" s="256" t="s">
        <v>212</v>
      </c>
      <c r="AM18" s="262">
        <v>7088673</v>
      </c>
      <c r="AN18" s="262">
        <v>7146925</v>
      </c>
      <c r="AO18" s="262">
        <v>6799164</v>
      </c>
      <c r="AP18" s="262"/>
    </row>
    <row r="19" spans="1:42" ht="15" customHeight="1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Z19" s="256" t="s">
        <v>213</v>
      </c>
      <c r="AA19" s="262">
        <v>43965686</v>
      </c>
      <c r="AB19" s="262">
        <v>43897248</v>
      </c>
      <c r="AC19" s="262">
        <v>46519669</v>
      </c>
      <c r="AD19" s="262"/>
      <c r="AF19" s="256" t="s">
        <v>213</v>
      </c>
      <c r="AG19" s="262">
        <v>15094063</v>
      </c>
      <c r="AH19" s="262">
        <v>13745088</v>
      </c>
      <c r="AI19" s="262">
        <v>14827296</v>
      </c>
      <c r="AJ19" s="262"/>
      <c r="AL19" s="256" t="s">
        <v>213</v>
      </c>
      <c r="AM19" s="262">
        <v>6896804</v>
      </c>
      <c r="AN19" s="262">
        <v>6165562</v>
      </c>
      <c r="AO19" s="262">
        <v>7356730</v>
      </c>
      <c r="AP19" s="262"/>
    </row>
    <row r="20" spans="1:42" ht="15" customHeight="1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AB20" s="262"/>
      <c r="AC20" s="262"/>
      <c r="AD20" s="262"/>
      <c r="AH20" s="262"/>
      <c r="AI20" s="262"/>
      <c r="AJ20" s="262"/>
      <c r="AN20" s="262"/>
      <c r="AO20" s="262"/>
      <c r="AP20" s="262"/>
    </row>
    <row r="21" spans="1:42" ht="15" customHeight="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</row>
    <row r="22" spans="1:42" ht="15" customHeight="1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AC22" s="262"/>
    </row>
    <row r="23" spans="1:42" ht="15" customHeight="1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AC23" s="262"/>
    </row>
    <row r="24" spans="1:42" ht="15" customHeight="1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AC24" s="262"/>
    </row>
    <row r="25" spans="1:42" ht="15" customHeight="1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AC25" s="262"/>
    </row>
    <row r="26" spans="1:42" ht="15" customHeight="1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AC26" s="262"/>
    </row>
    <row r="27" spans="1:42" ht="15" customHeight="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AC27" s="262"/>
    </row>
    <row r="28" spans="1:42" ht="15" customHeight="1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AC28" s="262"/>
    </row>
    <row r="29" spans="1:42" ht="15" customHeight="1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AC29" s="262"/>
    </row>
    <row r="30" spans="1:42" ht="15" customHeight="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AC30" s="262"/>
    </row>
    <row r="31" spans="1:42" ht="15" customHeight="1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AC31" s="262"/>
    </row>
    <row r="32" spans="1:42" ht="15" customHeight="1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</row>
    <row r="33" spans="1:42" ht="15" customHeight="1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Z33" s="260" t="s">
        <v>214</v>
      </c>
      <c r="AA33" s="260"/>
      <c r="AB33" s="260"/>
      <c r="AF33" s="260" t="s">
        <v>215</v>
      </c>
      <c r="AG33" s="260"/>
      <c r="AL33" s="260" t="s">
        <v>216</v>
      </c>
      <c r="AM33" s="260"/>
    </row>
    <row r="34" spans="1:42" ht="15" customHeight="1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AA34" s="261">
        <v>2019</v>
      </c>
      <c r="AB34" s="261">
        <v>2020</v>
      </c>
      <c r="AC34" s="261">
        <v>2021</v>
      </c>
      <c r="AD34" s="261">
        <v>2022</v>
      </c>
      <c r="AG34" s="261">
        <v>2019</v>
      </c>
      <c r="AH34" s="261">
        <v>2020</v>
      </c>
      <c r="AI34" s="261">
        <v>2021</v>
      </c>
      <c r="AJ34" s="261">
        <v>2022</v>
      </c>
      <c r="AM34" s="261">
        <v>2019</v>
      </c>
      <c r="AN34" s="261">
        <v>2020</v>
      </c>
      <c r="AO34" s="261">
        <v>2021</v>
      </c>
      <c r="AP34" s="261">
        <v>2022</v>
      </c>
    </row>
    <row r="35" spans="1:42" ht="15" customHeight="1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Z35" s="256" t="s">
        <v>202</v>
      </c>
      <c r="AA35" s="262">
        <v>21616722</v>
      </c>
      <c r="AB35" s="262">
        <v>21713940</v>
      </c>
      <c r="AC35" s="262">
        <v>21954468</v>
      </c>
      <c r="AD35" s="262">
        <v>22253438</v>
      </c>
      <c r="AF35" s="256" t="s">
        <v>202</v>
      </c>
      <c r="AG35" s="262">
        <v>15688961</v>
      </c>
      <c r="AH35" s="262">
        <v>15760826</v>
      </c>
      <c r="AI35" s="262">
        <v>16670260</v>
      </c>
      <c r="AJ35" s="262">
        <v>15955111</v>
      </c>
      <c r="AL35" s="256" t="s">
        <v>202</v>
      </c>
      <c r="AM35" s="262">
        <v>1426519</v>
      </c>
      <c r="AN35" s="262">
        <v>1436084</v>
      </c>
      <c r="AO35" s="262">
        <v>1487154</v>
      </c>
      <c r="AP35" s="262">
        <v>1460985</v>
      </c>
    </row>
    <row r="36" spans="1:42" ht="15" customHeight="1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Z36" s="256" t="s">
        <v>203</v>
      </c>
      <c r="AA36" s="262">
        <v>21387737</v>
      </c>
      <c r="AB36" s="262">
        <v>21770037</v>
      </c>
      <c r="AC36" s="262">
        <v>21414677</v>
      </c>
      <c r="AD36" s="262">
        <v>21336156</v>
      </c>
      <c r="AF36" s="256" t="s">
        <v>203</v>
      </c>
      <c r="AG36" s="262">
        <v>15273403</v>
      </c>
      <c r="AH36" s="262">
        <v>15335512</v>
      </c>
      <c r="AI36" s="262">
        <v>15530857</v>
      </c>
      <c r="AJ36" s="262">
        <v>14718939</v>
      </c>
      <c r="AL36" s="256" t="s">
        <v>203</v>
      </c>
      <c r="AM36" s="262">
        <v>1390109</v>
      </c>
      <c r="AN36" s="262">
        <v>1383390</v>
      </c>
      <c r="AO36" s="262">
        <v>1366845</v>
      </c>
      <c r="AP36" s="262">
        <v>1349473</v>
      </c>
    </row>
    <row r="37" spans="1:42" ht="15" customHeight="1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Z37" s="256" t="s">
        <v>204</v>
      </c>
      <c r="AA37" s="262">
        <v>23910619</v>
      </c>
      <c r="AB37" s="262">
        <v>21880853</v>
      </c>
      <c r="AC37" s="262">
        <v>23881813</v>
      </c>
      <c r="AD37" s="262">
        <v>22797540</v>
      </c>
      <c r="AF37" s="256" t="s">
        <v>204</v>
      </c>
      <c r="AG37" s="262">
        <v>16762324</v>
      </c>
      <c r="AH37" s="262">
        <v>15513384</v>
      </c>
      <c r="AI37" s="262">
        <v>16770863</v>
      </c>
      <c r="AJ37" s="262">
        <v>15576897</v>
      </c>
      <c r="AL37" s="256" t="s">
        <v>204</v>
      </c>
      <c r="AM37" s="262">
        <v>1468626</v>
      </c>
      <c r="AN37" s="262">
        <v>1346068</v>
      </c>
      <c r="AO37" s="262">
        <v>1483236</v>
      </c>
      <c r="AP37" s="262">
        <v>1386654</v>
      </c>
    </row>
    <row r="38" spans="1:42" ht="1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Z38" s="256" t="s">
        <v>205</v>
      </c>
      <c r="AA38" s="262">
        <v>23932607</v>
      </c>
      <c r="AB38" s="262">
        <v>19851154</v>
      </c>
      <c r="AC38" s="262">
        <v>23820669</v>
      </c>
      <c r="AD38" s="262">
        <v>23589473</v>
      </c>
      <c r="AF38" s="256" t="s">
        <v>205</v>
      </c>
      <c r="AG38" s="262">
        <v>17092661</v>
      </c>
      <c r="AH38" s="262">
        <v>15415920</v>
      </c>
      <c r="AI38" s="262">
        <v>17248759</v>
      </c>
      <c r="AJ38" s="262">
        <v>16524574</v>
      </c>
      <c r="AL38" s="256" t="s">
        <v>205</v>
      </c>
      <c r="AM38" s="262">
        <v>1482835</v>
      </c>
      <c r="AN38" s="262">
        <v>1295678</v>
      </c>
      <c r="AO38" s="262">
        <v>1498199</v>
      </c>
      <c r="AP38" s="262">
        <v>1474935</v>
      </c>
    </row>
    <row r="39" spans="1:42" ht="15" customHeight="1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Z39" s="256" t="s">
        <v>206</v>
      </c>
      <c r="AA39" s="262">
        <v>25421795</v>
      </c>
      <c r="AB39" s="262">
        <v>19456818</v>
      </c>
      <c r="AC39" s="262">
        <v>23325659</v>
      </c>
      <c r="AD39" s="262">
        <v>25966576</v>
      </c>
      <c r="AF39" s="256" t="s">
        <v>206</v>
      </c>
      <c r="AG39" s="262">
        <v>17842847</v>
      </c>
      <c r="AH39" s="262">
        <v>14370790</v>
      </c>
      <c r="AI39" s="262">
        <v>16358886</v>
      </c>
      <c r="AJ39" s="262">
        <v>17841436</v>
      </c>
      <c r="AL39" s="256" t="s">
        <v>206</v>
      </c>
      <c r="AM39" s="262">
        <v>1569777</v>
      </c>
      <c r="AN39" s="262">
        <v>1232285</v>
      </c>
      <c r="AO39" s="262">
        <v>1434774</v>
      </c>
      <c r="AP39" s="262">
        <v>1604300</v>
      </c>
    </row>
    <row r="40" spans="1:42" ht="15" customHeight="1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Z40" s="256" t="s">
        <v>207</v>
      </c>
      <c r="AA40" s="262">
        <v>23125768</v>
      </c>
      <c r="AB40" s="262">
        <v>20538508</v>
      </c>
      <c r="AC40" s="262">
        <v>23428423</v>
      </c>
      <c r="AD40" s="262">
        <v>23932527</v>
      </c>
      <c r="AF40" s="256" t="s">
        <v>207</v>
      </c>
      <c r="AG40" s="262">
        <v>16406477</v>
      </c>
      <c r="AH40" s="262">
        <v>15053681</v>
      </c>
      <c r="AI40" s="262">
        <v>16563394</v>
      </c>
      <c r="AJ40" s="262">
        <v>16148010</v>
      </c>
      <c r="AL40" s="256" t="s">
        <v>207</v>
      </c>
      <c r="AM40" s="262">
        <v>1459480</v>
      </c>
      <c r="AN40" s="262">
        <v>1272315</v>
      </c>
      <c r="AO40" s="262">
        <v>1478879</v>
      </c>
      <c r="AP40" s="262">
        <v>1474713</v>
      </c>
    </row>
    <row r="41" spans="1:42" ht="15" customHeight="1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Z41" s="256" t="s">
        <v>208</v>
      </c>
      <c r="AA41" s="262">
        <v>24306034</v>
      </c>
      <c r="AB41" s="262">
        <v>22269168</v>
      </c>
      <c r="AC41" s="262">
        <v>23652061</v>
      </c>
      <c r="AD41" s="262">
        <v>23546583</v>
      </c>
      <c r="AF41" s="256" t="s">
        <v>208</v>
      </c>
      <c r="AG41" s="262">
        <v>17282258</v>
      </c>
      <c r="AH41" s="262">
        <v>16353888</v>
      </c>
      <c r="AI41" s="262">
        <v>17042833</v>
      </c>
      <c r="AJ41" s="262">
        <v>16416328</v>
      </c>
      <c r="AL41" s="256" t="s">
        <v>208</v>
      </c>
      <c r="AM41" s="262">
        <v>1551040</v>
      </c>
      <c r="AN41" s="262">
        <v>1405762</v>
      </c>
      <c r="AO41" s="262">
        <v>1554049</v>
      </c>
      <c r="AP41" s="262">
        <v>1518965</v>
      </c>
    </row>
    <row r="42" spans="1:42" ht="15" customHeight="1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Z42" s="256" t="s">
        <v>209</v>
      </c>
      <c r="AA42" s="262">
        <v>21902550</v>
      </c>
      <c r="AB42" s="262">
        <v>21829983</v>
      </c>
      <c r="AC42" s="262">
        <v>23119760</v>
      </c>
      <c r="AD42" s="262"/>
      <c r="AF42" s="256" t="s">
        <v>209</v>
      </c>
      <c r="AG42" s="262">
        <v>16173912</v>
      </c>
      <c r="AH42" s="262">
        <v>16721585</v>
      </c>
      <c r="AI42" s="262">
        <v>16886911</v>
      </c>
      <c r="AJ42" s="262"/>
      <c r="AL42" s="256" t="s">
        <v>209</v>
      </c>
      <c r="AM42" s="262">
        <v>1468306</v>
      </c>
      <c r="AN42" s="262">
        <v>1449810</v>
      </c>
      <c r="AO42" s="262">
        <v>1522958</v>
      </c>
      <c r="AP42" s="262"/>
    </row>
    <row r="43" spans="1:42" ht="15" customHeight="1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Z43" s="256" t="s">
        <v>210</v>
      </c>
      <c r="AA43" s="262">
        <v>21969911</v>
      </c>
      <c r="AB43" s="262">
        <v>21967773</v>
      </c>
      <c r="AC43" s="262">
        <v>22394269</v>
      </c>
      <c r="AD43" s="262"/>
      <c r="AF43" s="256" t="s">
        <v>210</v>
      </c>
      <c r="AG43" s="262">
        <v>15730480</v>
      </c>
      <c r="AH43" s="262">
        <v>16527782</v>
      </c>
      <c r="AI43" s="262">
        <v>15999030</v>
      </c>
      <c r="AJ43" s="262"/>
      <c r="AL43" s="256" t="s">
        <v>210</v>
      </c>
      <c r="AM43" s="262">
        <v>1426564</v>
      </c>
      <c r="AN43" s="262">
        <v>1425631</v>
      </c>
      <c r="AO43" s="262">
        <v>1468002</v>
      </c>
      <c r="AP43" s="262"/>
    </row>
    <row r="44" spans="1:42" ht="15" customHeight="1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Z44" s="256" t="s">
        <v>211</v>
      </c>
      <c r="AA44" s="262">
        <v>23848860</v>
      </c>
      <c r="AB44" s="262">
        <v>23542586</v>
      </c>
      <c r="AC44" s="262">
        <v>23042069</v>
      </c>
      <c r="AD44" s="262"/>
      <c r="AF44" s="256" t="s">
        <v>211</v>
      </c>
      <c r="AG44" s="262">
        <v>16909291</v>
      </c>
      <c r="AH44" s="262">
        <v>17663441</v>
      </c>
      <c r="AI44" s="262">
        <v>16285920</v>
      </c>
      <c r="AJ44" s="262"/>
      <c r="AL44" s="256" t="s">
        <v>211</v>
      </c>
      <c r="AM44" s="262">
        <v>1531356</v>
      </c>
      <c r="AN44" s="262">
        <v>1533480</v>
      </c>
      <c r="AO44" s="262">
        <v>1458303</v>
      </c>
      <c r="AP44" s="262"/>
    </row>
    <row r="45" spans="1:42" ht="15" customHeight="1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Z45" s="256" t="s">
        <v>212</v>
      </c>
      <c r="AA45" s="262">
        <v>21694089</v>
      </c>
      <c r="AB45" s="262">
        <v>23498333</v>
      </c>
      <c r="AC45" s="262">
        <v>23050267</v>
      </c>
      <c r="AD45" s="262"/>
      <c r="AF45" s="256" t="s">
        <v>212</v>
      </c>
      <c r="AG45" s="262">
        <v>15188037</v>
      </c>
      <c r="AH45" s="262">
        <v>17495635</v>
      </c>
      <c r="AI45" s="262">
        <v>16197439</v>
      </c>
      <c r="AJ45" s="262"/>
      <c r="AL45" s="256" t="s">
        <v>212</v>
      </c>
      <c r="AM45" s="262">
        <v>1355608</v>
      </c>
      <c r="AN45" s="262">
        <v>1493039</v>
      </c>
      <c r="AO45" s="262">
        <v>1476539</v>
      </c>
      <c r="AP45" s="262"/>
    </row>
    <row r="46" spans="1:42" ht="15" customHeight="1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Z46" s="256" t="s">
        <v>213</v>
      </c>
      <c r="AA46" s="262">
        <v>20944890</v>
      </c>
      <c r="AB46" s="262">
        <v>23129018</v>
      </c>
      <c r="AC46" s="262">
        <v>23101926</v>
      </c>
      <c r="AD46" s="262"/>
      <c r="AF46" s="256" t="s">
        <v>213</v>
      </c>
      <c r="AG46" s="262">
        <v>15091336</v>
      </c>
      <c r="AH46" s="262">
        <v>17404768</v>
      </c>
      <c r="AI46" s="262">
        <v>16403302</v>
      </c>
      <c r="AJ46" s="262"/>
      <c r="AL46" s="256" t="s">
        <v>213</v>
      </c>
      <c r="AM46" s="262">
        <v>1342806</v>
      </c>
      <c r="AN46" s="262">
        <v>1495290</v>
      </c>
      <c r="AO46" s="262">
        <v>1479590</v>
      </c>
      <c r="AP46" s="262"/>
    </row>
    <row r="47" spans="1:42" ht="15" customHeight="1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AB47" s="262"/>
      <c r="AC47" s="262"/>
      <c r="AD47" s="262"/>
      <c r="AH47" s="262"/>
      <c r="AI47" s="262"/>
      <c r="AJ47" s="262"/>
      <c r="AN47" s="262"/>
      <c r="AO47" s="262"/>
      <c r="AP47" s="262"/>
    </row>
    <row r="48" spans="1:42" ht="15" customHeight="1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</row>
    <row r="49" spans="1:27" ht="15" customHeight="1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</row>
    <row r="50" spans="1:27" ht="15" customHeight="1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</row>
    <row r="51" spans="1:27" ht="15" customHeight="1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</row>
    <row r="52" spans="1:27" ht="15" customHeight="1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</row>
    <row r="53" spans="1:27" ht="15" customHeight="1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</row>
    <row r="54" spans="1:27" ht="15" customHeight="1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Z54" s="262"/>
      <c r="AA54" s="262"/>
    </row>
    <row r="55" spans="1:27" ht="15" customHeight="1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Z55" s="262"/>
      <c r="AA55" s="262"/>
    </row>
    <row r="56" spans="1:27" ht="15" customHeight="1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Z56" s="262"/>
      <c r="AA56" s="262"/>
    </row>
    <row r="57" spans="1:27" ht="15" customHeight="1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Z57" s="262"/>
      <c r="AA57" s="262"/>
    </row>
    <row r="58" spans="1:27" ht="15" customHeight="1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Z58" s="262"/>
      <c r="AA58" s="262"/>
    </row>
    <row r="59" spans="1:27" ht="15" customHeight="1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Z59" s="262"/>
      <c r="AA59" s="262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62"/>
      <c r="AA60" s="262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62"/>
      <c r="AA61" s="262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62"/>
      <c r="AA62" s="262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62"/>
      <c r="AA63" s="262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62"/>
      <c r="AA64" s="262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62"/>
      <c r="AA65" s="262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B3809-387D-4039-A237-F27AC16E679B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6" customWidth="1"/>
    <col min="28" max="29" width="12.88671875" style="267" customWidth="1"/>
    <col min="30" max="31" width="12.88671875" style="266" customWidth="1"/>
    <col min="32" max="33" width="12.88671875" style="267" customWidth="1"/>
    <col min="34" max="35" width="12.88671875" style="266" customWidth="1"/>
    <col min="36" max="37" width="12.88671875" style="267" customWidth="1"/>
    <col min="38" max="43" width="12.88671875" style="266" customWidth="1"/>
    <col min="44" max="63" width="12.88671875" style="247" customWidth="1"/>
    <col min="64" max="16384" width="11.44140625" style="247"/>
  </cols>
  <sheetData>
    <row r="1" spans="1:39" ht="24.6">
      <c r="B1" s="254" t="s">
        <v>217</v>
      </c>
      <c r="C1" s="263"/>
      <c r="D1" s="263"/>
      <c r="E1" s="263"/>
      <c r="F1" s="263"/>
      <c r="G1" s="263"/>
      <c r="H1" s="263"/>
      <c r="I1" s="263"/>
      <c r="J1" s="263"/>
      <c r="K1" s="263"/>
      <c r="T1" s="264"/>
      <c r="U1" s="264"/>
      <c r="V1" s="264"/>
      <c r="W1" s="264"/>
      <c r="X1" s="264"/>
      <c r="Y1" s="264"/>
      <c r="Z1" s="265" t="s">
        <v>218</v>
      </c>
    </row>
    <row r="2" spans="1:39" ht="15" customHeight="1">
      <c r="A2" s="264"/>
      <c r="B2" s="264"/>
      <c r="C2" s="264"/>
      <c r="D2" s="264"/>
      <c r="E2" s="264"/>
      <c r="F2" s="264"/>
      <c r="G2" s="264"/>
      <c r="H2" s="264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4"/>
      <c r="U2" s="264"/>
      <c r="V2" s="264"/>
      <c r="W2" s="264"/>
      <c r="X2" s="264"/>
      <c r="Y2" s="264"/>
      <c r="Z2" s="265" t="s">
        <v>219</v>
      </c>
    </row>
    <row r="3" spans="1:39" ht="15" customHeight="1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5" t="s">
        <v>220</v>
      </c>
    </row>
    <row r="4" spans="1:39" ht="15" customHeight="1">
      <c r="A4" s="264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Y4" s="264"/>
      <c r="Z4" s="265" t="s">
        <v>221</v>
      </c>
    </row>
    <row r="5" spans="1:39" ht="15" customHeight="1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Y5" s="264"/>
      <c r="AE5" s="269"/>
    </row>
    <row r="6" spans="1:39" ht="15" customHeight="1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59" t="s">
        <v>172</v>
      </c>
      <c r="Y6" s="264"/>
      <c r="Z6" s="269" t="s">
        <v>199</v>
      </c>
      <c r="AA6" s="267"/>
      <c r="AC6" s="266"/>
      <c r="AD6" s="269" t="s">
        <v>200</v>
      </c>
      <c r="AE6" s="267"/>
      <c r="AG6" s="266"/>
      <c r="AH6" s="269" t="s">
        <v>201</v>
      </c>
      <c r="AI6" s="267"/>
      <c r="AK6" s="266"/>
    </row>
    <row r="7" spans="1:39" ht="15" customHeight="1" thickBot="1">
      <c r="A7" s="264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AA7" s="270">
        <v>2021</v>
      </c>
      <c r="AB7" s="270">
        <v>2022</v>
      </c>
      <c r="AC7" s="266"/>
      <c r="AE7" s="270">
        <v>2021</v>
      </c>
      <c r="AF7" s="270">
        <v>2022</v>
      </c>
      <c r="AG7" s="266"/>
      <c r="AI7" s="270">
        <v>2021</v>
      </c>
      <c r="AJ7" s="270">
        <v>2022</v>
      </c>
      <c r="AK7" s="266"/>
    </row>
    <row r="8" spans="1:39" ht="15" customHeight="1">
      <c r="A8" s="264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6" t="s">
        <v>202</v>
      </c>
      <c r="AA8" s="267">
        <v>-7.2201224602575137E-2</v>
      </c>
      <c r="AB8" s="267">
        <v>0.10032763489485419</v>
      </c>
      <c r="AC8" s="266"/>
      <c r="AD8" s="266" t="s">
        <v>202</v>
      </c>
      <c r="AE8" s="267">
        <v>-0.17792630991703062</v>
      </c>
      <c r="AF8" s="267">
        <v>0.14856750269498575</v>
      </c>
      <c r="AG8" s="266"/>
      <c r="AH8" s="266" t="s">
        <v>202</v>
      </c>
      <c r="AI8" s="267">
        <v>-8.8871832047763069E-2</v>
      </c>
      <c r="AJ8" s="267">
        <v>0.26391040888376266</v>
      </c>
      <c r="AK8" s="266"/>
      <c r="AL8" s="271" t="s">
        <v>222</v>
      </c>
      <c r="AM8" s="272">
        <v>2022</v>
      </c>
    </row>
    <row r="9" spans="1:39" ht="15" customHeight="1" thickBot="1">
      <c r="A9" s="264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6" t="s">
        <v>203</v>
      </c>
      <c r="AA9" s="267">
        <v>-6.6668414505015788E-2</v>
      </c>
      <c r="AB9" s="267">
        <v>9.3288286965419326E-2</v>
      </c>
      <c r="AC9" s="266"/>
      <c r="AD9" s="266" t="s">
        <v>203</v>
      </c>
      <c r="AE9" s="267">
        <v>-0.15681915443965877</v>
      </c>
      <c r="AF9" s="267">
        <v>0.14900524483073341</v>
      </c>
      <c r="AG9" s="266"/>
      <c r="AH9" s="266" t="s">
        <v>203</v>
      </c>
      <c r="AI9" s="267">
        <v>-7.108549272914047E-2</v>
      </c>
      <c r="AJ9" s="267">
        <v>0.24027416704411322</v>
      </c>
      <c r="AK9" s="266"/>
      <c r="AL9" s="273" t="s">
        <v>223</v>
      </c>
      <c r="AM9" s="274">
        <v>2021</v>
      </c>
    </row>
    <row r="10" spans="1:39" ht="15" customHeight="1">
      <c r="A10" s="264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6" t="s">
        <v>204</v>
      </c>
      <c r="AA10" s="267">
        <v>-2.8344070185333834E-2</v>
      </c>
      <c r="AB10" s="267">
        <v>5.6148488778304542E-2</v>
      </c>
      <c r="AC10" s="266"/>
      <c r="AD10" s="266" t="s">
        <v>204</v>
      </c>
      <c r="AE10" s="267">
        <v>-0.11696213495499108</v>
      </c>
      <c r="AF10" s="267">
        <v>0.11245768695199644</v>
      </c>
      <c r="AG10" s="266"/>
      <c r="AH10" s="266" t="s">
        <v>204</v>
      </c>
      <c r="AI10" s="267">
        <v>-1.7593952076477848E-2</v>
      </c>
      <c r="AJ10" s="267">
        <v>0.1387519431196732</v>
      </c>
      <c r="AK10" s="266"/>
    </row>
    <row r="11" spans="1:39" ht="15" customHeight="1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6" t="s">
        <v>205</v>
      </c>
      <c r="AA11" s="267">
        <v>-5.7325572809745044E-4</v>
      </c>
      <c r="AB11" s="267">
        <v>5.8997513498875519E-2</v>
      </c>
      <c r="AC11" s="266"/>
      <c r="AD11" s="266" t="s">
        <v>205</v>
      </c>
      <c r="AE11" s="267">
        <v>-0.11595235834858542</v>
      </c>
      <c r="AF11" s="267">
        <v>0.13223409586123908</v>
      </c>
      <c r="AG11" s="266"/>
      <c r="AH11" s="266" t="s">
        <v>205</v>
      </c>
      <c r="AI11" s="267">
        <v>3.3997020675711698E-2</v>
      </c>
      <c r="AJ11" s="267">
        <v>0.12524430974707529</v>
      </c>
      <c r="AK11" s="266"/>
    </row>
    <row r="12" spans="1:39" ht="15" customHeight="1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6" t="s">
        <v>206</v>
      </c>
      <c r="AA12" s="267">
        <v>3.390670658299328E-2</v>
      </c>
      <c r="AB12" s="267">
        <v>7.3313610554215536E-2</v>
      </c>
      <c r="AC12" s="266"/>
      <c r="AD12" s="266" t="s">
        <v>206</v>
      </c>
      <c r="AE12" s="267">
        <v>-7.7024265100422581E-2</v>
      </c>
      <c r="AF12" s="267">
        <v>0.12498097655058843</v>
      </c>
      <c r="AG12" s="266"/>
      <c r="AH12" s="266" t="s">
        <v>206</v>
      </c>
      <c r="AI12" s="267">
        <v>8.9313646457463564E-2</v>
      </c>
      <c r="AJ12" s="267">
        <v>0.13890323046813166</v>
      </c>
      <c r="AK12" s="266"/>
    </row>
    <row r="13" spans="1:39" ht="15" customHeight="1">
      <c r="A13" s="264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6" t="s">
        <v>207</v>
      </c>
      <c r="AA13" s="267">
        <v>4.6953426504110073E-2</v>
      </c>
      <c r="AB13" s="267">
        <v>7.3439596797486642E-2</v>
      </c>
      <c r="AC13" s="266"/>
      <c r="AD13" s="266" t="s">
        <v>207</v>
      </c>
      <c r="AE13" s="267">
        <v>-5.9606414433635138E-2</v>
      </c>
      <c r="AF13" s="267">
        <v>0.12482933296494295</v>
      </c>
      <c r="AG13" s="266"/>
      <c r="AH13" s="266" t="s">
        <v>207</v>
      </c>
      <c r="AI13" s="267">
        <v>0.1047887990879228</v>
      </c>
      <c r="AJ13" s="267">
        <v>0.1370323317680443</v>
      </c>
      <c r="AK13" s="266"/>
    </row>
    <row r="14" spans="1:39" ht="15" customHeight="1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6" t="s">
        <v>208</v>
      </c>
      <c r="AA14" s="267">
        <v>5.321626473091072E-2</v>
      </c>
      <c r="AB14" s="267">
        <v>6.9328686383827859E-2</v>
      </c>
      <c r="AC14" s="266"/>
      <c r="AD14" s="266" t="s">
        <v>208</v>
      </c>
      <c r="AE14" s="267">
        <v>-4.2766537305600705E-2</v>
      </c>
      <c r="AF14" s="267">
        <v>0.12420096505996853</v>
      </c>
      <c r="AG14" s="266"/>
      <c r="AH14" s="266" t="s">
        <v>208</v>
      </c>
      <c r="AI14" s="267">
        <v>0.12234334972297461</v>
      </c>
      <c r="AJ14" s="267">
        <v>0.12142355404340237</v>
      </c>
      <c r="AK14" s="266"/>
    </row>
    <row r="15" spans="1:39" ht="15" customHeight="1">
      <c r="A15" s="264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6" t="s">
        <v>209</v>
      </c>
      <c r="AA15" s="267">
        <v>6.3655221527360764E-2</v>
      </c>
      <c r="AC15" s="266"/>
      <c r="AD15" s="266" t="s">
        <v>209</v>
      </c>
      <c r="AE15" s="267">
        <v>-1.5460735481822497E-2</v>
      </c>
      <c r="AG15" s="266"/>
      <c r="AH15" s="266" t="s">
        <v>209</v>
      </c>
      <c r="AI15" s="267">
        <v>0.14209143876768907</v>
      </c>
      <c r="AK15" s="266"/>
    </row>
    <row r="16" spans="1:39" ht="15" customHeight="1">
      <c r="A16" s="264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6" t="s">
        <v>210</v>
      </c>
      <c r="AA16" s="267">
        <v>6.0889961969038495E-2</v>
      </c>
      <c r="AC16" s="266"/>
      <c r="AD16" s="266" t="s">
        <v>210</v>
      </c>
      <c r="AE16" s="267">
        <v>-6.2521025784393206E-3</v>
      </c>
      <c r="AG16" s="266"/>
      <c r="AH16" s="266" t="s">
        <v>210</v>
      </c>
      <c r="AI16" s="267">
        <v>0.12490043182571028</v>
      </c>
      <c r="AK16" s="266"/>
    </row>
    <row r="17" spans="1:37" ht="15" customHeight="1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6" t="s">
        <v>211</v>
      </c>
      <c r="AA17" s="267">
        <v>5.6689476150910849E-2</v>
      </c>
      <c r="AC17" s="266"/>
      <c r="AD17" s="266" t="s">
        <v>211</v>
      </c>
      <c r="AE17" s="267">
        <v>2.9161693914144847E-3</v>
      </c>
      <c r="AG17" s="266"/>
      <c r="AH17" s="266" t="s">
        <v>211</v>
      </c>
      <c r="AI17" s="267">
        <v>0.11001445710713412</v>
      </c>
      <c r="AK17" s="266"/>
    </row>
    <row r="18" spans="1:37" ht="15" customHeight="1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6" t="s">
        <v>212</v>
      </c>
      <c r="AA18" s="267">
        <v>5.5744720786396015E-2</v>
      </c>
      <c r="AC18" s="266"/>
      <c r="AD18" s="266" t="s">
        <v>212</v>
      </c>
      <c r="AE18" s="267">
        <v>1.8766975941681495E-2</v>
      </c>
      <c r="AG18" s="266"/>
      <c r="AH18" s="266" t="s">
        <v>212</v>
      </c>
      <c r="AI18" s="267">
        <v>9.4031503256254603E-2</v>
      </c>
      <c r="AK18" s="266"/>
    </row>
    <row r="19" spans="1:37" ht="15" customHeight="1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6" t="s">
        <v>213</v>
      </c>
      <c r="AA19" s="267">
        <v>5.608495042650645E-2</v>
      </c>
      <c r="AC19" s="266"/>
      <c r="AD19" s="266" t="s">
        <v>213</v>
      </c>
      <c r="AE19" s="267">
        <v>2.3705487428082678E-2</v>
      </c>
      <c r="AG19" s="266"/>
      <c r="AH19" s="266" t="s">
        <v>213</v>
      </c>
      <c r="AI19" s="267">
        <v>0.10195977755221521</v>
      </c>
      <c r="AK19" s="266"/>
    </row>
    <row r="20" spans="1:37" ht="15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AA20" s="267"/>
      <c r="AC20" s="266"/>
      <c r="AE20" s="267"/>
      <c r="AG20" s="266"/>
      <c r="AI20" s="267"/>
      <c r="AK20" s="266"/>
    </row>
    <row r="21" spans="1:37" ht="15" customHeight="1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AA21" s="267"/>
      <c r="AC21" s="266"/>
      <c r="AE21" s="267"/>
      <c r="AG21" s="266"/>
      <c r="AI21" s="267"/>
      <c r="AK21" s="266"/>
    </row>
    <row r="22" spans="1:37" ht="15" customHeight="1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AA22" s="267"/>
      <c r="AC22" s="266"/>
      <c r="AE22" s="267"/>
      <c r="AG22" s="266"/>
      <c r="AI22" s="267"/>
      <c r="AK22" s="266"/>
    </row>
    <row r="23" spans="1:37" ht="15" customHeight="1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AA23" s="267"/>
      <c r="AC23" s="266"/>
      <c r="AE23" s="267"/>
      <c r="AG23" s="266"/>
      <c r="AI23" s="267"/>
      <c r="AK23" s="266"/>
    </row>
    <row r="24" spans="1:37" ht="15" customHeight="1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AA24" s="267"/>
      <c r="AC24" s="266"/>
      <c r="AE24" s="267"/>
      <c r="AG24" s="266"/>
      <c r="AI24" s="267"/>
      <c r="AK24" s="266"/>
    </row>
    <row r="25" spans="1:37" ht="15" customHeight="1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AA25" s="267"/>
      <c r="AC25" s="266"/>
      <c r="AE25" s="267"/>
      <c r="AG25" s="266"/>
      <c r="AI25" s="267"/>
      <c r="AK25" s="266"/>
    </row>
    <row r="26" spans="1:37" ht="15" customHeight="1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AA26" s="267"/>
      <c r="AC26" s="266"/>
      <c r="AE26" s="267"/>
      <c r="AG26" s="266"/>
      <c r="AI26" s="267"/>
      <c r="AK26" s="266"/>
    </row>
    <row r="27" spans="1:37" ht="15" customHeight="1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AA27" s="267"/>
      <c r="AC27" s="266"/>
      <c r="AE27" s="267"/>
      <c r="AG27" s="266"/>
      <c r="AI27" s="267"/>
      <c r="AK27" s="266"/>
    </row>
    <row r="28" spans="1:37" ht="15" customHeight="1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AA28" s="267"/>
      <c r="AC28" s="266"/>
      <c r="AE28" s="267"/>
      <c r="AG28" s="266"/>
      <c r="AI28" s="267"/>
      <c r="AK28" s="266"/>
    </row>
    <row r="29" spans="1:37" ht="15" customHeight="1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AA29" s="267"/>
      <c r="AC29" s="266"/>
      <c r="AE29" s="267"/>
      <c r="AG29" s="266"/>
      <c r="AI29" s="267"/>
      <c r="AK29" s="266"/>
    </row>
    <row r="30" spans="1:37" ht="15" customHeight="1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AA30" s="267"/>
      <c r="AC30" s="266"/>
      <c r="AE30" s="267"/>
      <c r="AG30" s="266"/>
      <c r="AI30" s="267"/>
      <c r="AK30" s="266"/>
    </row>
    <row r="31" spans="1:37" ht="15" customHeight="1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AA31" s="267"/>
      <c r="AC31" s="266"/>
      <c r="AE31" s="267"/>
      <c r="AG31" s="266"/>
      <c r="AI31" s="267"/>
      <c r="AK31" s="266"/>
    </row>
    <row r="32" spans="1:37" ht="15" customHeight="1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AA32" s="267"/>
      <c r="AC32" s="266"/>
      <c r="AE32" s="267"/>
      <c r="AG32" s="266"/>
      <c r="AI32" s="267"/>
      <c r="AK32" s="266"/>
    </row>
    <row r="33" spans="1:39" ht="15" customHeight="1">
      <c r="A33" s="264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9" t="s">
        <v>214</v>
      </c>
      <c r="AA33" s="267"/>
      <c r="AC33" s="266"/>
      <c r="AD33" s="269" t="s">
        <v>215</v>
      </c>
      <c r="AE33" s="267"/>
      <c r="AG33" s="266"/>
      <c r="AH33" s="269" t="s">
        <v>216</v>
      </c>
      <c r="AI33" s="267"/>
      <c r="AK33" s="266"/>
    </row>
    <row r="34" spans="1:39" ht="15" customHeight="1" thickBot="1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AA34" s="270">
        <v>2021</v>
      </c>
      <c r="AB34" s="270">
        <v>2022</v>
      </c>
      <c r="AC34" s="266"/>
      <c r="AE34" s="270">
        <v>2021</v>
      </c>
      <c r="AF34" s="270">
        <v>2022</v>
      </c>
      <c r="AG34" s="266"/>
      <c r="AI34" s="270">
        <v>2021</v>
      </c>
      <c r="AJ34" s="270">
        <v>2022</v>
      </c>
      <c r="AK34" s="266"/>
    </row>
    <row r="35" spans="1:39" ht="15" customHeight="1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6" t="s">
        <v>202</v>
      </c>
      <c r="AA35" s="267">
        <v>1.107712372789095E-2</v>
      </c>
      <c r="AB35" s="267">
        <v>1.3617729202092192E-2</v>
      </c>
      <c r="AC35" s="266"/>
      <c r="AD35" s="266" t="s">
        <v>202</v>
      </c>
      <c r="AE35" s="267">
        <v>5.7702178807125935E-2</v>
      </c>
      <c r="AF35" s="267">
        <v>-4.2899690826657774E-2</v>
      </c>
      <c r="AG35" s="266"/>
      <c r="AH35" s="266" t="s">
        <v>202</v>
      </c>
      <c r="AI35" s="267">
        <v>3.5561986624737897E-2</v>
      </c>
      <c r="AJ35" s="267">
        <v>-1.7596698122723069E-2</v>
      </c>
      <c r="AK35" s="266"/>
      <c r="AL35" s="271" t="s">
        <v>224</v>
      </c>
      <c r="AM35" s="272">
        <v>2022</v>
      </c>
    </row>
    <row r="36" spans="1:39" ht="15" customHeight="1" thickBot="1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6" t="s">
        <v>203</v>
      </c>
      <c r="AA36" s="267">
        <v>-2.6407888128539979E-3</v>
      </c>
      <c r="AB36" s="267">
        <v>5.0830838375992473E-3</v>
      </c>
      <c r="AC36" s="266"/>
      <c r="AD36" s="266" t="s">
        <v>203</v>
      </c>
      <c r="AE36" s="267">
        <v>3.552762386362019E-2</v>
      </c>
      <c r="AF36" s="267">
        <v>-4.7422795923507836E-2</v>
      </c>
      <c r="AG36" s="266"/>
      <c r="AH36" s="266" t="s">
        <v>203</v>
      </c>
      <c r="AI36" s="267">
        <v>1.2245191833654018E-2</v>
      </c>
      <c r="AJ36" s="267">
        <v>-1.5256137090447481E-2</v>
      </c>
      <c r="AK36" s="266"/>
      <c r="AL36" s="273" t="s">
        <v>225</v>
      </c>
      <c r="AM36" s="274">
        <v>2021</v>
      </c>
    </row>
    <row r="37" spans="1:39" ht="15" customHeight="1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6" t="s">
        <v>204</v>
      </c>
      <c r="AA37" s="267">
        <v>2.8855395171990778E-2</v>
      </c>
      <c r="AB37" s="267">
        <v>-1.284478356427286E-2</v>
      </c>
      <c r="AC37" s="266"/>
      <c r="AD37" s="266" t="s">
        <v>204</v>
      </c>
      <c r="AE37" s="267">
        <v>5.0681658217141885E-2</v>
      </c>
      <c r="AF37" s="267">
        <v>-5.55630587123494E-2</v>
      </c>
      <c r="AG37" s="266"/>
      <c r="AH37" s="266" t="s">
        <v>204</v>
      </c>
      <c r="AI37" s="267">
        <v>4.1217445412865886E-2</v>
      </c>
      <c r="AJ37" s="267">
        <v>-3.2306988207925116E-2</v>
      </c>
      <c r="AK37" s="266"/>
    </row>
    <row r="38" spans="1:39" ht="15" customHeight="1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6" t="s">
        <v>205</v>
      </c>
      <c r="AA38" s="267">
        <v>6.8715312845533699E-2</v>
      </c>
      <c r="AB38" s="267">
        <v>-1.2023722822037683E-2</v>
      </c>
      <c r="AC38" s="266"/>
      <c r="AD38" s="266" t="s">
        <v>205</v>
      </c>
      <c r="AE38" s="267">
        <v>6.7634882360427612E-2</v>
      </c>
      <c r="AF38" s="267">
        <v>-5.2026269293068451E-2</v>
      </c>
      <c r="AG38" s="266"/>
      <c r="AH38" s="266" t="s">
        <v>205</v>
      </c>
      <c r="AI38" s="267">
        <v>6.8522051849220555E-2</v>
      </c>
      <c r="AJ38" s="267">
        <v>-2.7999117117938396E-2</v>
      </c>
      <c r="AK38" s="266"/>
    </row>
    <row r="39" spans="1:39" ht="15" customHeight="1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6" t="s">
        <v>206</v>
      </c>
      <c r="AA39" s="267">
        <v>9.2903636992539868E-2</v>
      </c>
      <c r="AB39" s="267">
        <v>1.3513406253361638E-2</v>
      </c>
      <c r="AC39" s="266"/>
      <c r="AD39" s="266" t="s">
        <v>206</v>
      </c>
      <c r="AE39" s="267">
        <v>8.0935625370566977E-2</v>
      </c>
      <c r="AF39" s="267">
        <v>-2.376697641821451E-2</v>
      </c>
      <c r="AG39" s="266"/>
      <c r="AH39" s="266" t="s">
        <v>206</v>
      </c>
      <c r="AI39" s="267">
        <v>8.6158597028014441E-2</v>
      </c>
      <c r="AJ39" s="267">
        <v>8.4440500189259633E-4</v>
      </c>
      <c r="AK39" s="266"/>
    </row>
    <row r="40" spans="1:39" ht="15" customHeight="1">
      <c r="A40" s="264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6" t="s">
        <v>207</v>
      </c>
      <c r="AA40" s="267">
        <v>0.10074488478716503</v>
      </c>
      <c r="AB40" s="267">
        <v>1.4873865078394033E-2</v>
      </c>
      <c r="AC40" s="266"/>
      <c r="AD40" s="266" t="s">
        <v>207</v>
      </c>
      <c r="AE40" s="267">
        <v>8.4121339467344292E-2</v>
      </c>
      <c r="AF40" s="267">
        <v>-2.3986076114950662E-2</v>
      </c>
      <c r="AG40" s="266"/>
      <c r="AH40" s="266" t="s">
        <v>207</v>
      </c>
      <c r="AI40" s="267">
        <v>9.8328483445521045E-2</v>
      </c>
      <c r="AJ40" s="267">
        <v>2.2550924456453457E-4</v>
      </c>
      <c r="AK40" s="266"/>
    </row>
    <row r="41" spans="1:39" ht="15" customHeight="1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6" t="s">
        <v>208</v>
      </c>
      <c r="AA41" s="267">
        <v>9.4909456423107053E-2</v>
      </c>
      <c r="AB41" s="267">
        <v>1.2042047645319798E-2</v>
      </c>
      <c r="AC41" s="266"/>
      <c r="AD41" s="266" t="s">
        <v>208</v>
      </c>
      <c r="AE41" s="267">
        <v>7.7750834127204627E-2</v>
      </c>
      <c r="AF41" s="267">
        <v>-2.5859921395592948E-2</v>
      </c>
      <c r="AG41" s="266"/>
      <c r="AH41" s="266" t="s">
        <v>208</v>
      </c>
      <c r="AI41" s="267">
        <v>9.940200064407477E-2</v>
      </c>
      <c r="AJ41" s="267">
        <v>-3.2136817372885674E-3</v>
      </c>
      <c r="AK41" s="266"/>
    </row>
    <row r="42" spans="1:39" ht="15" customHeight="1">
      <c r="A42" s="264"/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6" t="s">
        <v>209</v>
      </c>
      <c r="AA42" s="267">
        <v>9.0290162283593392E-2</v>
      </c>
      <c r="AC42" s="266"/>
      <c r="AD42" s="266" t="s">
        <v>209</v>
      </c>
      <c r="AE42" s="267">
        <v>6.8637918315036045E-2</v>
      </c>
      <c r="AG42" s="266"/>
      <c r="AH42" s="266" t="s">
        <v>209</v>
      </c>
      <c r="AI42" s="267">
        <v>9.2844062944951983E-2</v>
      </c>
      <c r="AK42" s="266"/>
    </row>
    <row r="43" spans="1:39" ht="15" customHeight="1">
      <c r="A43" s="264"/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6" t="s">
        <v>210</v>
      </c>
      <c r="AA43" s="267">
        <v>8.2150303625241602E-2</v>
      </c>
      <c r="AC43" s="266"/>
      <c r="AD43" s="266" t="s">
        <v>210</v>
      </c>
      <c r="AE43" s="267">
        <v>5.6846746119525449E-2</v>
      </c>
      <c r="AG43" s="266"/>
      <c r="AH43" s="266" t="s">
        <v>210</v>
      </c>
      <c r="AI43" s="267">
        <v>8.5496124241785196E-2</v>
      </c>
      <c r="AK43" s="266"/>
    </row>
    <row r="44" spans="1:39" ht="15" customHeight="1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6" t="s">
        <v>211</v>
      </c>
      <c r="AA44" s="267">
        <v>7.0817381667195894E-2</v>
      </c>
      <c r="AC44" s="266"/>
      <c r="AD44" s="266" t="s">
        <v>211</v>
      </c>
      <c r="AE44" s="267">
        <v>4.1841214184188825E-2</v>
      </c>
      <c r="AG44" s="266"/>
      <c r="AH44" s="266" t="s">
        <v>211</v>
      </c>
      <c r="AI44" s="267">
        <v>7.0526888604864404E-2</v>
      </c>
      <c r="AK44" s="266"/>
    </row>
    <row r="45" spans="1:39" ht="15" customHeight="1">
      <c r="A45" s="264"/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6" t="s">
        <v>212</v>
      </c>
      <c r="AA45" s="267">
        <v>6.1954659598844726E-2</v>
      </c>
      <c r="AC45" s="266"/>
      <c r="AD45" s="266" t="s">
        <v>212</v>
      </c>
      <c r="AE45" s="267">
        <v>3.0319697512395861E-2</v>
      </c>
      <c r="AG45" s="266"/>
      <c r="AH45" s="266" t="s">
        <v>212</v>
      </c>
      <c r="AI45" s="267">
        <v>6.2552353605993996E-2</v>
      </c>
      <c r="AK45" s="266"/>
    </row>
    <row r="46" spans="1:39" ht="15" customHeight="1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6" t="s">
        <v>213</v>
      </c>
      <c r="AA46" s="267">
        <v>5.6370216489294196E-2</v>
      </c>
      <c r="AC46" s="266"/>
      <c r="AD46" s="266" t="s">
        <v>213</v>
      </c>
      <c r="AE46" s="267">
        <v>2.2421777253976812E-2</v>
      </c>
      <c r="AG46" s="266"/>
      <c r="AH46" s="266" t="s">
        <v>213</v>
      </c>
      <c r="AI46" s="267">
        <v>5.6038250010495713E-2</v>
      </c>
      <c r="AK46" s="266"/>
    </row>
    <row r="47" spans="1:39" ht="15" customHeight="1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</row>
    <row r="48" spans="1:39" ht="15" customHeight="1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</row>
    <row r="49" spans="1:25" ht="15" customHeight="1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</row>
    <row r="50" spans="1:25" ht="15" customHeight="1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</row>
    <row r="51" spans="1:25" ht="15" customHeight="1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</row>
    <row r="52" spans="1:25" ht="15" customHeight="1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</row>
    <row r="53" spans="1:25" ht="15" customHeight="1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15" customHeight="1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</row>
    <row r="55" spans="1:25" ht="15" customHeight="1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</row>
    <row r="56" spans="1:25" ht="15" customHeight="1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</row>
    <row r="57" spans="1:25" ht="15" customHeight="1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</row>
    <row r="58" spans="1:25" ht="15" customHeight="1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</row>
    <row r="59" spans="1:25" ht="15" customHeight="1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6375-5E4F-4147-83CC-2A27649A2601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6" customWidth="1"/>
    <col min="26" max="27" width="12.88671875" style="256" customWidth="1"/>
    <col min="28" max="28" width="12.88671875" style="39" customWidth="1"/>
    <col min="29" max="29" width="12.88671875" style="257" customWidth="1"/>
    <col min="30" max="31" width="12.88671875" style="39" customWidth="1"/>
    <col min="32" max="32" width="12.88671875" style="257" customWidth="1"/>
    <col min="33" max="34" width="12.88671875" style="39" customWidth="1"/>
    <col min="35" max="35" width="12.88671875" style="257" customWidth="1"/>
    <col min="36" max="41" width="12.88671875" style="39" customWidth="1"/>
    <col min="42" max="45" width="12.88671875" style="256" customWidth="1"/>
    <col min="46" max="63" width="12.88671875" style="151" customWidth="1"/>
    <col min="64" max="16384" width="11.44140625" style="151"/>
  </cols>
  <sheetData>
    <row r="1" spans="1:42" ht="24.6">
      <c r="B1" s="254" t="s">
        <v>226</v>
      </c>
      <c r="C1" s="255"/>
      <c r="D1" s="255"/>
      <c r="E1" s="255"/>
      <c r="F1" s="255"/>
      <c r="G1" s="255"/>
      <c r="H1" s="255"/>
      <c r="J1" s="32"/>
      <c r="K1" s="32"/>
      <c r="L1" s="32"/>
      <c r="M1" s="32"/>
      <c r="N1" s="32"/>
      <c r="O1" s="32"/>
      <c r="P1" s="32"/>
      <c r="Q1" s="32"/>
      <c r="R1" s="32"/>
      <c r="S1" s="32"/>
      <c r="T1" s="255"/>
      <c r="U1" s="255"/>
      <c r="V1" s="255"/>
      <c r="W1" s="255"/>
      <c r="X1" s="255"/>
      <c r="Z1" s="256" t="s">
        <v>196</v>
      </c>
      <c r="AB1" s="39" t="s">
        <v>227</v>
      </c>
    </row>
    <row r="2" spans="1:42" ht="15" customHeight="1">
      <c r="A2" s="32"/>
      <c r="B2" s="255"/>
      <c r="C2" s="255"/>
      <c r="D2" s="255"/>
      <c r="E2" s="255"/>
      <c r="F2" s="255"/>
      <c r="G2" s="255"/>
      <c r="H2" s="255"/>
      <c r="J2" s="32"/>
      <c r="K2" s="32"/>
      <c r="L2" s="32"/>
      <c r="M2" s="32"/>
      <c r="N2" s="32"/>
      <c r="O2" s="32"/>
      <c r="P2" s="32"/>
      <c r="Q2" s="32"/>
      <c r="R2" s="32"/>
      <c r="S2" s="32"/>
      <c r="T2" s="255"/>
      <c r="U2" s="255"/>
      <c r="V2" s="255"/>
      <c r="W2" s="255"/>
      <c r="X2" s="255"/>
      <c r="Z2" s="256" t="s">
        <v>197</v>
      </c>
      <c r="AB2" s="39" t="s">
        <v>228</v>
      </c>
    </row>
    <row r="3" spans="1:42" ht="15" customHeight="1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Z3" s="256" t="s">
        <v>198</v>
      </c>
      <c r="AB3" s="39" t="s">
        <v>229</v>
      </c>
    </row>
    <row r="4" spans="1:42" ht="15" customHeight="1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AB4" s="39" t="s">
        <v>230</v>
      </c>
    </row>
    <row r="5" spans="1:42" ht="15" customHeight="1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AB5" s="39" t="s">
        <v>231</v>
      </c>
    </row>
    <row r="6" spans="1:42" ht="15" customHeight="1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9" t="s">
        <v>172</v>
      </c>
      <c r="Z6" s="260" t="s">
        <v>199</v>
      </c>
      <c r="AA6" s="260"/>
    </row>
    <row r="7" spans="1:42" ht="15" customHeight="1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AA7" s="261">
        <v>2019</v>
      </c>
      <c r="AB7" s="275" t="s">
        <v>199</v>
      </c>
      <c r="AE7" s="275" t="s">
        <v>200</v>
      </c>
      <c r="AH7" s="275" t="s">
        <v>201</v>
      </c>
      <c r="AP7" s="261">
        <v>2022</v>
      </c>
    </row>
    <row r="8" spans="1:42" ht="15" customHeight="1" thickBot="1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Z8" s="256" t="s">
        <v>202</v>
      </c>
      <c r="AA8" s="262">
        <v>46820440</v>
      </c>
      <c r="AP8" s="262">
        <v>8185760</v>
      </c>
    </row>
    <row r="9" spans="1:42" ht="15" customHeight="1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Z9" s="256" t="s">
        <v>203</v>
      </c>
      <c r="AA9" s="262">
        <v>44583561</v>
      </c>
      <c r="AB9" s="276">
        <v>44317</v>
      </c>
      <c r="AC9" s="257">
        <v>522.706906</v>
      </c>
      <c r="AE9" s="276">
        <v>44317</v>
      </c>
      <c r="AF9" s="257">
        <v>161.265244</v>
      </c>
      <c r="AH9" s="276">
        <v>44317</v>
      </c>
      <c r="AI9" s="257">
        <v>79.880838999999995</v>
      </c>
      <c r="AK9" s="277" t="s">
        <v>222</v>
      </c>
      <c r="AL9" s="278">
        <v>2022</v>
      </c>
      <c r="AP9" s="262">
        <v>7406116</v>
      </c>
    </row>
    <row r="10" spans="1:42" ht="15" customHeight="1" thickBot="1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Z10" s="256" t="s">
        <v>204</v>
      </c>
      <c r="AA10" s="262">
        <v>48353601</v>
      </c>
      <c r="AB10" s="276">
        <v>44348</v>
      </c>
      <c r="AC10" s="257">
        <v>527.37724200000002</v>
      </c>
      <c r="AE10" s="276">
        <v>44348</v>
      </c>
      <c r="AF10" s="257">
        <v>161.762745</v>
      </c>
      <c r="AH10" s="276">
        <v>44348</v>
      </c>
      <c r="AI10" s="257">
        <v>80.977176999999998</v>
      </c>
      <c r="AK10" s="279" t="s">
        <v>232</v>
      </c>
      <c r="AL10" s="280">
        <v>2021</v>
      </c>
      <c r="AP10" s="262">
        <v>6819146</v>
      </c>
    </row>
    <row r="11" spans="1:42" ht="15" customHeight="1">
      <c r="A11" s="255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Z11" s="256" t="s">
        <v>205</v>
      </c>
      <c r="AA11" s="262">
        <v>46400443</v>
      </c>
      <c r="AB11" s="276">
        <v>44378</v>
      </c>
      <c r="AC11" s="257">
        <v>531.21098400000005</v>
      </c>
      <c r="AE11" s="276">
        <v>44378</v>
      </c>
      <c r="AF11" s="257">
        <v>162.63255899999999</v>
      </c>
      <c r="AH11" s="276">
        <v>44378</v>
      </c>
      <c r="AI11" s="257">
        <v>82.306852000000006</v>
      </c>
      <c r="AP11" s="262">
        <v>7881967</v>
      </c>
    </row>
    <row r="12" spans="1:42" ht="15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Z12" s="256" t="s">
        <v>206</v>
      </c>
      <c r="AA12" s="262">
        <v>51071331</v>
      </c>
      <c r="AB12" s="276">
        <v>44409</v>
      </c>
      <c r="AC12" s="257">
        <v>537.04507799999999</v>
      </c>
      <c r="AE12" s="276">
        <v>44409</v>
      </c>
      <c r="AF12" s="257">
        <v>165.14293799999999</v>
      </c>
      <c r="AH12" s="276">
        <v>44409</v>
      </c>
      <c r="AI12" s="257">
        <v>84.045151000000004</v>
      </c>
      <c r="AP12" s="262">
        <v>8087600</v>
      </c>
    </row>
    <row r="13" spans="1:42" ht="1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Z13" s="256" t="s">
        <v>207</v>
      </c>
      <c r="AA13" s="262">
        <v>47139627</v>
      </c>
      <c r="AB13" s="276">
        <v>44440</v>
      </c>
      <c r="AC13" s="257">
        <v>538.74828400000001</v>
      </c>
      <c r="AE13" s="276">
        <v>44440</v>
      </c>
      <c r="AF13" s="257">
        <v>166.10875799999999</v>
      </c>
      <c r="AH13" s="276">
        <v>44440</v>
      </c>
      <c r="AI13" s="257">
        <v>84.124979999999994</v>
      </c>
      <c r="AP13" s="262">
        <v>7884812</v>
      </c>
    </row>
    <row r="14" spans="1:42" ht="15" customHeight="1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Z14" s="256" t="s">
        <v>208</v>
      </c>
      <c r="AA14" s="262">
        <v>48818378</v>
      </c>
      <c r="AB14" s="276">
        <v>44470</v>
      </c>
      <c r="AC14" s="257">
        <v>539.75075300000003</v>
      </c>
      <c r="AE14" s="276">
        <v>44470</v>
      </c>
      <c r="AF14" s="257">
        <v>167.314605</v>
      </c>
      <c r="AH14" s="276">
        <v>44470</v>
      </c>
      <c r="AI14" s="257">
        <v>84.137287999999998</v>
      </c>
      <c r="AP14" s="262">
        <v>7117785</v>
      </c>
    </row>
    <row r="15" spans="1:42" ht="15" customHeight="1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Z15" s="256" t="s">
        <v>209</v>
      </c>
      <c r="AA15" s="262">
        <v>48198107</v>
      </c>
      <c r="AB15" s="276">
        <v>44501</v>
      </c>
      <c r="AC15" s="257">
        <v>541.77923399999997</v>
      </c>
      <c r="AE15" s="276">
        <v>44501</v>
      </c>
      <c r="AF15" s="257">
        <v>169.77769900000001</v>
      </c>
      <c r="AH15" s="276">
        <v>44501</v>
      </c>
      <c r="AI15" s="257">
        <v>83.789527000000007</v>
      </c>
      <c r="AP15" s="262"/>
    </row>
    <row r="16" spans="1:42" ht="15" customHeight="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Z16" s="256" t="s">
        <v>210</v>
      </c>
      <c r="AA16" s="262">
        <v>46635887</v>
      </c>
      <c r="AB16" s="276">
        <v>44531</v>
      </c>
      <c r="AC16" s="257">
        <v>544.40165500000001</v>
      </c>
      <c r="AE16" s="276">
        <v>44531</v>
      </c>
      <c r="AF16" s="257">
        <v>170.85990699999999</v>
      </c>
      <c r="AH16" s="276">
        <v>44531</v>
      </c>
      <c r="AI16" s="257">
        <v>84.980694999999997</v>
      </c>
      <c r="AP16" s="262"/>
    </row>
    <row r="17" spans="1:42" ht="15" customHeight="1">
      <c r="A17" s="255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Z17" s="256" t="s">
        <v>211</v>
      </c>
      <c r="AA17" s="262">
        <v>48624088</v>
      </c>
      <c r="AB17" s="276">
        <v>44562</v>
      </c>
      <c r="AC17" s="257">
        <v>548.66491099999996</v>
      </c>
      <c r="AE17" s="276">
        <v>44562</v>
      </c>
      <c r="AF17" s="257">
        <v>172.822993</v>
      </c>
      <c r="AH17" s="276">
        <v>44562</v>
      </c>
      <c r="AI17" s="257">
        <v>86.689920000000001</v>
      </c>
      <c r="AP17" s="262"/>
    </row>
    <row r="18" spans="1:42" ht="15" customHeight="1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Z18" s="256" t="s">
        <v>212</v>
      </c>
      <c r="AA18" s="262">
        <v>43594127</v>
      </c>
      <c r="AB18" s="276">
        <v>44593</v>
      </c>
      <c r="AC18" s="257">
        <v>552.14293599999996</v>
      </c>
      <c r="AE18" s="276">
        <v>44593</v>
      </c>
      <c r="AF18" s="257">
        <v>174.63856899999999</v>
      </c>
      <c r="AH18" s="276">
        <v>44593</v>
      </c>
      <c r="AI18" s="257">
        <v>88.001256999999995</v>
      </c>
      <c r="AP18" s="262"/>
    </row>
    <row r="19" spans="1:42" ht="15" customHeight="1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Z19" s="256" t="s">
        <v>213</v>
      </c>
      <c r="AA19" s="262">
        <v>43965686</v>
      </c>
      <c r="AB19" s="276">
        <v>44621</v>
      </c>
      <c r="AC19" s="257">
        <v>551.66938400000004</v>
      </c>
      <c r="AE19" s="276">
        <v>44621</v>
      </c>
      <c r="AF19" s="257">
        <v>175.33267499999999</v>
      </c>
      <c r="AH19" s="276">
        <v>44621</v>
      </c>
      <c r="AI19" s="257">
        <v>87.711380000000005</v>
      </c>
      <c r="AP19" s="262"/>
    </row>
    <row r="20" spans="1:42" ht="15" customHeight="1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AB20" s="276">
        <v>44652</v>
      </c>
      <c r="AC20" s="257">
        <v>554.72084099999995</v>
      </c>
      <c r="AE20" s="276">
        <v>44652</v>
      </c>
      <c r="AF20" s="257">
        <v>177.67643899999999</v>
      </c>
      <c r="AH20" s="276">
        <v>44652</v>
      </c>
      <c r="AI20" s="257">
        <v>88.352429000000001</v>
      </c>
      <c r="AP20" s="262"/>
    </row>
    <row r="21" spans="1:42" ht="15" customHeight="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AB21" s="276">
        <v>44682</v>
      </c>
      <c r="AC21" s="257">
        <v>560.560295</v>
      </c>
      <c r="AE21" s="276">
        <v>44682</v>
      </c>
      <c r="AF21" s="257">
        <v>179.30379099999999</v>
      </c>
      <c r="AH21" s="276">
        <v>44682</v>
      </c>
      <c r="AI21" s="257">
        <v>89.661679000000007</v>
      </c>
    </row>
    <row r="22" spans="1:42" ht="15" customHeight="1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AB22" s="276">
        <v>44714</v>
      </c>
      <c r="AC22" s="257">
        <v>563.88575800000001</v>
      </c>
      <c r="AE22" s="276">
        <v>44714</v>
      </c>
      <c r="AF22" s="257">
        <v>180.98386099999999</v>
      </c>
      <c r="AH22" s="276">
        <v>44714</v>
      </c>
      <c r="AI22" s="257">
        <v>90.556487000000004</v>
      </c>
    </row>
    <row r="23" spans="1:42" ht="15" customHeight="1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AB23" s="276">
        <v>44746</v>
      </c>
      <c r="AC23" s="257">
        <v>565.98780199999999</v>
      </c>
      <c r="AE23" s="276">
        <v>44746</v>
      </c>
      <c r="AF23" s="257">
        <v>182.73262700000001</v>
      </c>
      <c r="AH23" s="276">
        <v>44746</v>
      </c>
      <c r="AI23" s="257">
        <v>90.760827000000006</v>
      </c>
    </row>
    <row r="24" spans="1:42" ht="15" customHeight="1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AB24" s="276">
        <v>44778</v>
      </c>
      <c r="AC24" s="257">
        <v>564.38430900000003</v>
      </c>
      <c r="AE24" s="276">
        <v>44778</v>
      </c>
      <c r="AF24" s="257">
        <v>181.57939099999999</v>
      </c>
      <c r="AH24" s="276">
        <v>44778</v>
      </c>
      <c r="AI24" s="257">
        <v>90.884389999999996</v>
      </c>
    </row>
    <row r="25" spans="1:42" ht="15" customHeight="1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AB25" s="281"/>
      <c r="AE25" s="281"/>
      <c r="AH25" s="281"/>
    </row>
    <row r="26" spans="1:42" ht="15" customHeight="1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AB26" s="281"/>
      <c r="AE26" s="281"/>
      <c r="AH26" s="281"/>
    </row>
    <row r="27" spans="1:42" ht="15" customHeight="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AB27" s="281"/>
      <c r="AE27" s="281"/>
      <c r="AH27" s="281"/>
    </row>
    <row r="28" spans="1:42" ht="15" customHeight="1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AB28" s="281"/>
      <c r="AE28" s="281"/>
      <c r="AH28" s="281"/>
    </row>
    <row r="29" spans="1:42" ht="15" customHeight="1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AB29" s="281"/>
      <c r="AE29" s="281"/>
      <c r="AH29" s="281"/>
    </row>
    <row r="30" spans="1:42" ht="15" customHeight="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AB30" s="281"/>
      <c r="AE30" s="281"/>
      <c r="AH30" s="281"/>
    </row>
    <row r="31" spans="1:42" ht="15" customHeight="1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AB31" s="281"/>
      <c r="AE31" s="281"/>
      <c r="AH31" s="281"/>
    </row>
    <row r="32" spans="1:42" ht="15" customHeight="1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AB32" s="281"/>
      <c r="AE32" s="281"/>
      <c r="AH32" s="281"/>
    </row>
    <row r="33" spans="1:42" ht="15" customHeight="1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Z33" s="260" t="s">
        <v>214</v>
      </c>
      <c r="AA33" s="260"/>
    </row>
    <row r="34" spans="1:42" ht="15" customHeight="1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AA34" s="261">
        <v>2019</v>
      </c>
      <c r="AB34" s="275" t="s">
        <v>214</v>
      </c>
      <c r="AE34" s="275" t="s">
        <v>215</v>
      </c>
      <c r="AH34" s="275" t="s">
        <v>233</v>
      </c>
      <c r="AP34" s="261">
        <v>2022</v>
      </c>
    </row>
    <row r="35" spans="1:42" ht="15" customHeight="1" thickBot="1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Z35" s="256" t="s">
        <v>202</v>
      </c>
      <c r="AA35" s="262">
        <v>21616722</v>
      </c>
      <c r="AP35" s="262">
        <v>1460985</v>
      </c>
    </row>
    <row r="36" spans="1:42" ht="15" customHeight="1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Z36" s="256" t="s">
        <v>203</v>
      </c>
      <c r="AA36" s="262">
        <v>21387737</v>
      </c>
      <c r="AB36" s="276">
        <v>44317</v>
      </c>
      <c r="AC36" s="257">
        <v>271.17265500000002</v>
      </c>
      <c r="AE36" s="276">
        <v>44317</v>
      </c>
      <c r="AF36" s="257">
        <v>199.80040500000001</v>
      </c>
      <c r="AH36" s="276">
        <v>44317</v>
      </c>
      <c r="AI36" s="257">
        <v>17.345535000000002</v>
      </c>
      <c r="AK36" s="277" t="s">
        <v>224</v>
      </c>
      <c r="AL36" s="278">
        <v>2022</v>
      </c>
      <c r="AP36" s="262">
        <v>1349473</v>
      </c>
    </row>
    <row r="37" spans="1:42" ht="15" customHeight="1" thickBot="1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Z37" s="256" t="s">
        <v>204</v>
      </c>
      <c r="AA37" s="262">
        <v>23910619</v>
      </c>
      <c r="AB37" s="276">
        <v>44348</v>
      </c>
      <c r="AC37" s="257">
        <v>274.06256999999999</v>
      </c>
      <c r="AE37" s="276">
        <v>44348</v>
      </c>
      <c r="AF37" s="257">
        <v>201.31011799999999</v>
      </c>
      <c r="AH37" s="276">
        <v>44348</v>
      </c>
      <c r="AI37" s="257">
        <v>17.552098999999998</v>
      </c>
      <c r="AK37" s="279" t="s">
        <v>234</v>
      </c>
      <c r="AL37" s="280">
        <v>2021</v>
      </c>
      <c r="AP37" s="262">
        <v>1386654</v>
      </c>
    </row>
    <row r="38" spans="1:42" ht="1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Z38" s="256" t="s">
        <v>205</v>
      </c>
      <c r="AA38" s="262">
        <v>23932607</v>
      </c>
      <c r="AB38" s="276">
        <v>44378</v>
      </c>
      <c r="AC38" s="257">
        <v>275.44546300000002</v>
      </c>
      <c r="AE38" s="276">
        <v>44378</v>
      </c>
      <c r="AF38" s="257">
        <v>201.99906300000001</v>
      </c>
      <c r="AH38" s="276">
        <v>44378</v>
      </c>
      <c r="AI38" s="257">
        <v>17.700386000000002</v>
      </c>
      <c r="AP38" s="262">
        <v>1474935</v>
      </c>
    </row>
    <row r="39" spans="1:42" ht="15" customHeight="1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Z39" s="256" t="s">
        <v>206</v>
      </c>
      <c r="AA39" s="262">
        <v>25421795</v>
      </c>
      <c r="AB39" s="276">
        <v>44409</v>
      </c>
      <c r="AC39" s="257">
        <v>276.747367</v>
      </c>
      <c r="AE39" s="276">
        <v>44409</v>
      </c>
      <c r="AF39" s="257">
        <v>202.157746</v>
      </c>
      <c r="AH39" s="276">
        <v>44409</v>
      </c>
      <c r="AI39" s="257">
        <v>17.774260999999999</v>
      </c>
      <c r="AP39" s="262">
        <v>1604300</v>
      </c>
    </row>
    <row r="40" spans="1:42" ht="15" customHeight="1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Z40" s="256" t="s">
        <v>207</v>
      </c>
      <c r="AA40" s="262">
        <v>23125768</v>
      </c>
      <c r="AB40" s="276">
        <v>44440</v>
      </c>
      <c r="AC40" s="257">
        <v>277.17386299999998</v>
      </c>
      <c r="AE40" s="276">
        <v>44440</v>
      </c>
      <c r="AF40" s="257">
        <v>201.62899400000001</v>
      </c>
      <c r="AH40" s="276">
        <v>44440</v>
      </c>
      <c r="AI40" s="257">
        <v>17.816631999999998</v>
      </c>
      <c r="AP40" s="262">
        <v>1474713</v>
      </c>
    </row>
    <row r="41" spans="1:42" ht="15" customHeight="1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Z41" s="256" t="s">
        <v>208</v>
      </c>
      <c r="AA41" s="262">
        <v>24306034</v>
      </c>
      <c r="AB41" s="276">
        <v>44470</v>
      </c>
      <c r="AC41" s="257">
        <v>276.67334599999998</v>
      </c>
      <c r="AE41" s="276">
        <v>44470</v>
      </c>
      <c r="AF41" s="257">
        <v>200.251473</v>
      </c>
      <c r="AH41" s="276">
        <v>44470</v>
      </c>
      <c r="AI41" s="257">
        <v>17.741454999999998</v>
      </c>
      <c r="AP41" s="262">
        <v>1518965</v>
      </c>
    </row>
    <row r="42" spans="1:42" ht="15" customHeight="1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Z42" s="256" t="s">
        <v>209</v>
      </c>
      <c r="AA42" s="262">
        <v>21902550</v>
      </c>
      <c r="AB42" s="276">
        <v>44501</v>
      </c>
      <c r="AC42" s="257">
        <v>276.22528</v>
      </c>
      <c r="AE42" s="276">
        <v>44501</v>
      </c>
      <c r="AF42" s="257">
        <v>198.95327700000001</v>
      </c>
      <c r="AH42" s="276">
        <v>44501</v>
      </c>
      <c r="AI42" s="257">
        <v>17.724955000000001</v>
      </c>
      <c r="AP42" s="262"/>
    </row>
    <row r="43" spans="1:42" ht="15" customHeight="1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Z43" s="256" t="s">
        <v>210</v>
      </c>
      <c r="AA43" s="262">
        <v>21969911</v>
      </c>
      <c r="AB43" s="276">
        <v>44531</v>
      </c>
      <c r="AC43" s="257">
        <v>276.19818800000002</v>
      </c>
      <c r="AE43" s="276">
        <v>44531</v>
      </c>
      <c r="AF43" s="257">
        <v>197.95181099999999</v>
      </c>
      <c r="AH43" s="276">
        <v>44531</v>
      </c>
      <c r="AI43" s="257">
        <v>17.709254999999999</v>
      </c>
      <c r="AP43" s="262"/>
    </row>
    <row r="44" spans="1:42" ht="15" customHeight="1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Z44" s="256" t="s">
        <v>211</v>
      </c>
      <c r="AA44" s="262">
        <v>23848860</v>
      </c>
      <c r="AB44" s="276">
        <v>44562</v>
      </c>
      <c r="AC44" s="257">
        <v>276.49715800000001</v>
      </c>
      <c r="AE44" s="276">
        <v>44562</v>
      </c>
      <c r="AF44" s="257">
        <v>197.236662</v>
      </c>
      <c r="AH44" s="276">
        <v>44562</v>
      </c>
      <c r="AI44" s="257">
        <v>17.683085999999999</v>
      </c>
      <c r="AP44" s="262"/>
    </row>
    <row r="45" spans="1:42" ht="15" customHeight="1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Z45" s="256" t="s">
        <v>212</v>
      </c>
      <c r="AA45" s="262">
        <v>21694089</v>
      </c>
      <c r="AB45" s="276">
        <v>44593</v>
      </c>
      <c r="AC45" s="257">
        <v>276.41863699999999</v>
      </c>
      <c r="AE45" s="276">
        <v>44593</v>
      </c>
      <c r="AF45" s="257">
        <v>196.424744</v>
      </c>
      <c r="AH45" s="276">
        <v>44593</v>
      </c>
      <c r="AI45" s="257">
        <v>17.665714000000001</v>
      </c>
      <c r="AP45" s="262"/>
    </row>
    <row r="46" spans="1:42" ht="15" customHeight="1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Z46" s="256" t="s">
        <v>213</v>
      </c>
      <c r="AA46" s="262">
        <v>20944890</v>
      </c>
      <c r="AB46" s="276">
        <v>44621</v>
      </c>
      <c r="AC46" s="257">
        <v>275.33436399999999</v>
      </c>
      <c r="AE46" s="276">
        <v>44621</v>
      </c>
      <c r="AF46" s="257">
        <v>195.23077799999999</v>
      </c>
      <c r="AH46" s="276">
        <v>44621</v>
      </c>
      <c r="AI46" s="257">
        <v>17.569132</v>
      </c>
      <c r="AP46" s="262"/>
    </row>
    <row r="47" spans="1:42" ht="15" customHeight="1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AB47" s="276">
        <v>44652</v>
      </c>
      <c r="AC47" s="257">
        <v>275.10316799999998</v>
      </c>
      <c r="AE47" s="276">
        <v>44652</v>
      </c>
      <c r="AF47" s="257">
        <v>194.50659300000001</v>
      </c>
      <c r="AH47" s="276">
        <v>44652</v>
      </c>
      <c r="AI47" s="257">
        <v>17.545867999999999</v>
      </c>
      <c r="AP47" s="262"/>
    </row>
    <row r="48" spans="1:42" ht="15" customHeight="1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AB48" s="276">
        <v>44682</v>
      </c>
      <c r="AC48" s="257">
        <v>277.74408499999998</v>
      </c>
      <c r="AE48" s="276">
        <v>44682</v>
      </c>
      <c r="AF48" s="257">
        <v>195.98914300000001</v>
      </c>
      <c r="AH48" s="276">
        <v>44682</v>
      </c>
      <c r="AI48" s="257">
        <v>17.715394</v>
      </c>
    </row>
    <row r="49" spans="1:35" ht="15" customHeight="1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AB49" s="276">
        <v>44714</v>
      </c>
      <c r="AC49" s="257">
        <v>278.24818900000002</v>
      </c>
      <c r="AE49" s="276">
        <v>44714</v>
      </c>
      <c r="AF49" s="257">
        <v>195.573759</v>
      </c>
      <c r="AH49" s="276">
        <v>44714</v>
      </c>
      <c r="AI49" s="257">
        <v>17.711227999999998</v>
      </c>
    </row>
    <row r="50" spans="1:35" ht="15" customHeight="1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AB50" s="276">
        <v>44746</v>
      </c>
      <c r="AC50" s="257">
        <v>278.14271100000002</v>
      </c>
      <c r="AE50" s="276">
        <v>44746</v>
      </c>
      <c r="AF50" s="257">
        <v>194.94725399999999</v>
      </c>
      <c r="AH50" s="276">
        <v>44746</v>
      </c>
      <c r="AI50" s="257">
        <v>17.676144000000001</v>
      </c>
    </row>
    <row r="51" spans="1:35" ht="15" customHeight="1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AB51" s="276">
        <v>44778</v>
      </c>
      <c r="AC51" s="257">
        <v>277.53878700000001</v>
      </c>
      <c r="AE51" s="276">
        <v>44778</v>
      </c>
      <c r="AF51" s="257">
        <v>194.333505</v>
      </c>
      <c r="AH51" s="276">
        <v>44778</v>
      </c>
      <c r="AI51" s="257">
        <v>17.681687</v>
      </c>
    </row>
    <row r="52" spans="1:35" ht="15" customHeight="1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AB52" s="281"/>
      <c r="AE52" s="281"/>
      <c r="AH52" s="281"/>
    </row>
    <row r="53" spans="1:35" ht="15" customHeight="1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AB53" s="281"/>
      <c r="AE53" s="281"/>
      <c r="AH53" s="281"/>
    </row>
    <row r="54" spans="1:35" ht="15" customHeight="1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Z54" s="262"/>
      <c r="AA54" s="262"/>
      <c r="AB54" s="281"/>
      <c r="AE54" s="281"/>
      <c r="AH54" s="281"/>
    </row>
    <row r="55" spans="1:35" ht="15" customHeight="1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Z55" s="262"/>
      <c r="AA55" s="262"/>
      <c r="AB55" s="281"/>
      <c r="AE55" s="281"/>
      <c r="AH55" s="281"/>
    </row>
    <row r="56" spans="1:35" ht="15" customHeight="1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Z56" s="262"/>
      <c r="AA56" s="262"/>
      <c r="AB56" s="281"/>
      <c r="AE56" s="281"/>
      <c r="AH56" s="281"/>
    </row>
    <row r="57" spans="1:35" ht="15" customHeight="1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Z57" s="262"/>
      <c r="AA57" s="262"/>
      <c r="AB57" s="281"/>
      <c r="AH57" s="281"/>
    </row>
    <row r="58" spans="1:35" ht="15" customHeight="1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Z58" s="262"/>
      <c r="AA58" s="262"/>
      <c r="AH58" s="281"/>
    </row>
    <row r="59" spans="1:35" ht="15" customHeight="1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Z59" s="262"/>
      <c r="AA59" s="262"/>
    </row>
    <row r="60" spans="1:35" ht="15" customHeight="1">
      <c r="Z60" s="262"/>
      <c r="AA60" s="262"/>
    </row>
    <row r="61" spans="1:35" ht="15" customHeight="1">
      <c r="Z61" s="262"/>
      <c r="AA61" s="262"/>
    </row>
    <row r="62" spans="1:35" ht="15" customHeight="1">
      <c r="Z62" s="262"/>
      <c r="AA62" s="262"/>
    </row>
    <row r="63" spans="1:35" ht="15" customHeight="1">
      <c r="Z63" s="262"/>
      <c r="AA63" s="262"/>
    </row>
    <row r="64" spans="1:35" ht="15" customHeight="1">
      <c r="Z64" s="262"/>
      <c r="AA64" s="262"/>
    </row>
    <row r="65" spans="26:27" ht="15" customHeight="1">
      <c r="Z65" s="262"/>
      <c r="AA65" s="262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1B768-328C-4B8D-A2EE-906D42F08EC3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6" customWidth="1"/>
    <col min="27" max="27" width="12.88671875" style="267" customWidth="1"/>
    <col min="28" max="29" width="12.88671875" style="266" customWidth="1"/>
    <col min="30" max="30" width="12.88671875" style="267" customWidth="1"/>
    <col min="31" max="32" width="12.88671875" style="266" customWidth="1"/>
    <col min="33" max="33" width="12.88671875" style="267" customWidth="1"/>
    <col min="34" max="43" width="12.88671875" style="266" customWidth="1"/>
    <col min="44" max="45" width="12.88671875" style="265" customWidth="1"/>
    <col min="46" max="47" width="12.88671875" style="286" customWidth="1"/>
    <col min="48" max="63" width="12.88671875" style="247" customWidth="1"/>
    <col min="64" max="16384" width="11.44140625" style="247"/>
  </cols>
  <sheetData>
    <row r="1" spans="1:36" ht="24.6">
      <c r="B1" s="254" t="s">
        <v>235</v>
      </c>
      <c r="C1" s="282"/>
      <c r="D1" s="282"/>
      <c r="E1" s="282"/>
      <c r="F1" s="282"/>
      <c r="G1" s="282"/>
      <c r="H1" s="282"/>
      <c r="I1" s="282"/>
      <c r="J1" s="282"/>
      <c r="K1" s="282"/>
      <c r="T1" s="264"/>
      <c r="U1" s="264"/>
      <c r="V1" s="264"/>
      <c r="W1" s="264"/>
      <c r="X1" s="264"/>
      <c r="Y1" s="264"/>
      <c r="Z1" s="266" t="s">
        <v>227</v>
      </c>
    </row>
    <row r="2" spans="1:36" ht="15" customHeight="1">
      <c r="A2" s="264"/>
      <c r="B2" s="264"/>
      <c r="C2" s="264"/>
      <c r="D2" s="264"/>
      <c r="E2" s="264"/>
      <c r="F2" s="264"/>
      <c r="G2" s="264"/>
      <c r="H2" s="264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4"/>
      <c r="U2" s="264"/>
      <c r="V2" s="264"/>
      <c r="W2" s="264"/>
      <c r="X2" s="264"/>
      <c r="Y2" s="264"/>
      <c r="Z2" s="266" t="s">
        <v>236</v>
      </c>
    </row>
    <row r="3" spans="1:36" ht="15" customHeight="1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6" t="s">
        <v>237</v>
      </c>
    </row>
    <row r="4" spans="1:36" ht="15" customHeight="1">
      <c r="A4" s="264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Y4" s="264"/>
      <c r="Z4" s="266" t="s">
        <v>230</v>
      </c>
    </row>
    <row r="5" spans="1:36" ht="15" customHeight="1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Y5" s="264"/>
      <c r="Z5" s="266" t="s">
        <v>231</v>
      </c>
    </row>
    <row r="6" spans="1:36" ht="15" customHeight="1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59" t="s">
        <v>172</v>
      </c>
      <c r="Y6" s="264"/>
    </row>
    <row r="7" spans="1:36" ht="15" customHeight="1">
      <c r="A7" s="264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Y7" s="264"/>
      <c r="Z7" s="269" t="s">
        <v>199</v>
      </c>
      <c r="AC7" s="269" t="s">
        <v>200</v>
      </c>
      <c r="AF7" s="269" t="s">
        <v>201</v>
      </c>
    </row>
    <row r="8" spans="1:36" ht="15" customHeight="1">
      <c r="A8" s="264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AB8" s="283"/>
    </row>
    <row r="9" spans="1:36" ht="15" customHeight="1">
      <c r="A9" s="264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84">
        <v>44317</v>
      </c>
      <c r="AA9" s="267">
        <v>-3.2296930744679743E-2</v>
      </c>
      <c r="AC9" s="284">
        <v>44317</v>
      </c>
      <c r="AD9" s="267">
        <v>-0.11998134809660414</v>
      </c>
      <c r="AF9" s="284">
        <v>44317</v>
      </c>
      <c r="AG9" s="267">
        <v>-3.7170017837479606E-2</v>
      </c>
      <c r="AI9" s="266" t="s">
        <v>222</v>
      </c>
      <c r="AJ9" s="266">
        <v>2022</v>
      </c>
    </row>
    <row r="10" spans="1:36" ht="15" customHeight="1">
      <c r="A10" s="264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84">
        <v>44348</v>
      </c>
      <c r="AA10" s="267">
        <v>-1.1005170745848858E-2</v>
      </c>
      <c r="AC10" s="284">
        <v>44348</v>
      </c>
      <c r="AD10" s="267">
        <v>-0.10232649483950539</v>
      </c>
      <c r="AF10" s="284">
        <v>44348</v>
      </c>
      <c r="AG10" s="267">
        <v>-1.2050849946496668E-2</v>
      </c>
      <c r="AI10" s="266" t="s">
        <v>232</v>
      </c>
      <c r="AJ10" s="266">
        <v>2021</v>
      </c>
    </row>
    <row r="11" spans="1:36" ht="15" customHeight="1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84">
        <v>44378</v>
      </c>
      <c r="AA11" s="267">
        <v>8.66948879794208E-3</v>
      </c>
      <c r="AC11" s="284">
        <v>44378</v>
      </c>
      <c r="AD11" s="267">
        <v>-8.4529350113766957E-2</v>
      </c>
      <c r="AF11" s="284">
        <v>44378</v>
      </c>
      <c r="AG11" s="267">
        <v>2.5150005073011385E-2</v>
      </c>
    </row>
    <row r="12" spans="1:36" ht="15" customHeight="1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84">
        <v>44409</v>
      </c>
      <c r="AA12" s="267">
        <v>2.9931900021573341E-2</v>
      </c>
      <c r="AC12" s="284">
        <v>44409</v>
      </c>
      <c r="AD12" s="267">
        <v>-5.1002474440878132E-2</v>
      </c>
      <c r="AF12" s="284">
        <v>44409</v>
      </c>
      <c r="AG12" s="267">
        <v>6.3674387055334444E-2</v>
      </c>
      <c r="AI12" s="266" t="s">
        <v>238</v>
      </c>
      <c r="AJ12" s="266">
        <v>2021</v>
      </c>
    </row>
    <row r="13" spans="1:36" ht="15" customHeight="1">
      <c r="A13" s="264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84">
        <v>44440</v>
      </c>
      <c r="AA13" s="267">
        <v>3.97519268810737E-2</v>
      </c>
      <c r="AC13" s="284">
        <v>44440</v>
      </c>
      <c r="AD13" s="267">
        <v>-3.3297327642771393E-2</v>
      </c>
      <c r="AF13" s="284">
        <v>44440</v>
      </c>
      <c r="AG13" s="267">
        <v>7.594563941478924E-2</v>
      </c>
      <c r="AI13" s="266" t="s">
        <v>239</v>
      </c>
      <c r="AJ13" s="266">
        <v>2020</v>
      </c>
    </row>
    <row r="14" spans="1:36" ht="15" customHeight="1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84">
        <v>44470</v>
      </c>
      <c r="AA14" s="267">
        <v>4.7019546728201363E-2</v>
      </c>
      <c r="AC14" s="284">
        <v>44470</v>
      </c>
      <c r="AD14" s="267">
        <v>-1.5802786353800967E-2</v>
      </c>
      <c r="AF14" s="284">
        <v>44470</v>
      </c>
      <c r="AG14" s="267">
        <v>8.1584418758764626E-2</v>
      </c>
    </row>
    <row r="15" spans="1:36" ht="15" customHeight="1">
      <c r="A15" s="264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84">
        <v>44501</v>
      </c>
      <c r="AA15" s="267">
        <v>5.085808247340836E-2</v>
      </c>
      <c r="AC15" s="284">
        <v>44501</v>
      </c>
      <c r="AD15" s="267">
        <v>9.0658047011240236E-3</v>
      </c>
      <c r="AF15" s="284">
        <v>44501</v>
      </c>
      <c r="AG15" s="267">
        <v>7.6307982020327222E-2</v>
      </c>
    </row>
    <row r="16" spans="1:36" ht="15" customHeight="1">
      <c r="A16" s="264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84">
        <v>44531</v>
      </c>
      <c r="AA16" s="267">
        <v>5.608495042650645E-2</v>
      </c>
      <c r="AC16" s="284">
        <v>44531</v>
      </c>
      <c r="AD16" s="267">
        <v>2.3705487428082678E-2</v>
      </c>
      <c r="AF16" s="284">
        <v>44531</v>
      </c>
      <c r="AG16" s="267">
        <v>0.10195977755221521</v>
      </c>
    </row>
    <row r="17" spans="1:33" ht="15" customHeight="1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84">
        <v>44562</v>
      </c>
      <c r="AA17" s="267">
        <v>7.1227417592410941E-2</v>
      </c>
      <c r="AC17" s="284">
        <v>44562</v>
      </c>
      <c r="AD17" s="267">
        <v>5.3519169791040752E-2</v>
      </c>
      <c r="AF17" s="284">
        <v>44562</v>
      </c>
      <c r="AG17" s="267">
        <v>0.1334081155887506</v>
      </c>
    </row>
    <row r="18" spans="1:33" ht="15" customHeight="1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84">
        <v>44593</v>
      </c>
      <c r="AA18" s="267">
        <v>8.3562457782957289E-2</v>
      </c>
      <c r="AC18" s="284">
        <v>44593</v>
      </c>
      <c r="AD18" s="267">
        <v>7.6773347988849994E-2</v>
      </c>
      <c r="AF18" s="284">
        <v>44593</v>
      </c>
      <c r="AG18" s="267">
        <v>0.1555430364760727</v>
      </c>
    </row>
    <row r="19" spans="1:33" ht="15" customHeight="1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84">
        <v>44621</v>
      </c>
      <c r="AA19" s="267">
        <v>7.8080732102192199E-2</v>
      </c>
      <c r="AC19" s="284">
        <v>44621</v>
      </c>
      <c r="AD19" s="267">
        <v>8.4742533114256557E-2</v>
      </c>
      <c r="AF19" s="284">
        <v>44621</v>
      </c>
      <c r="AG19" s="267">
        <v>0.14259110757126067</v>
      </c>
    </row>
    <row r="20" spans="1:33" ht="15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84">
        <v>44652</v>
      </c>
      <c r="AA20" s="267">
        <v>7.6313070552057813E-2</v>
      </c>
      <c r="AC20" s="284">
        <v>44652</v>
      </c>
      <c r="AD20" s="267">
        <v>0.11097691956717298</v>
      </c>
      <c r="AF20" s="284">
        <v>44652</v>
      </c>
      <c r="AG20" s="267">
        <v>0.1326808570134152</v>
      </c>
    </row>
    <row r="21" spans="1:33" ht="15" customHeight="1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84">
        <v>44682</v>
      </c>
      <c r="AA21" s="267">
        <v>7.2394562929306266E-2</v>
      </c>
      <c r="AC21" s="284">
        <v>44682</v>
      </c>
      <c r="AD21" s="267">
        <v>0.11185638363589362</v>
      </c>
      <c r="AF21" s="284">
        <v>44682</v>
      </c>
      <c r="AG21" s="267">
        <v>0.12244288020059485</v>
      </c>
    </row>
    <row r="22" spans="1:33" ht="15" customHeight="1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84">
        <v>44714</v>
      </c>
      <c r="AA22" s="267">
        <v>6.9203336991928807E-2</v>
      </c>
      <c r="AC22" s="284">
        <v>44714</v>
      </c>
      <c r="AD22" s="267">
        <v>0.11882288471304064</v>
      </c>
      <c r="AF22" s="284">
        <v>44714</v>
      </c>
      <c r="AG22" s="267">
        <v>0.11829641826116016</v>
      </c>
    </row>
    <row r="23" spans="1:33" ht="15" customHeight="1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84">
        <v>44746</v>
      </c>
      <c r="AA23" s="267">
        <v>6.5443991271084065E-2</v>
      </c>
      <c r="AC23" s="284">
        <v>44746</v>
      </c>
      <c r="AD23" s="267">
        <v>0.12359190634146017</v>
      </c>
      <c r="AF23" s="284">
        <v>44746</v>
      </c>
      <c r="AG23" s="267">
        <v>0.1027128944258493</v>
      </c>
    </row>
    <row r="24" spans="1:33" ht="15" customHeight="1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85"/>
      <c r="AC24" s="285"/>
      <c r="AF24" s="285"/>
    </row>
    <row r="25" spans="1:33" ht="15" customHeight="1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85"/>
      <c r="AF25" s="285"/>
    </row>
    <row r="26" spans="1:33" ht="15" customHeight="1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</row>
    <row r="27" spans="1:33" ht="15" customHeight="1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</row>
    <row r="28" spans="1:33" ht="15" customHeight="1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</row>
    <row r="29" spans="1:33" ht="15" customHeight="1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33" ht="15" customHeight="1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</row>
    <row r="31" spans="1:33" ht="15" customHeight="1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</row>
    <row r="32" spans="1:33" ht="15" customHeight="1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</row>
    <row r="33" spans="1:36" ht="15" customHeight="1">
      <c r="A33" s="264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</row>
    <row r="34" spans="1:36" ht="15" customHeight="1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9" t="s">
        <v>214</v>
      </c>
      <c r="AC34" s="269" t="s">
        <v>215</v>
      </c>
      <c r="AF34" s="269" t="s">
        <v>216</v>
      </c>
    </row>
    <row r="35" spans="1:36" ht="15" customHeight="1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</row>
    <row r="36" spans="1:36" ht="15" customHeight="1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84">
        <v>44317</v>
      </c>
      <c r="AA36" s="267">
        <v>3.3176820471204849E-2</v>
      </c>
      <c r="AC36" s="284">
        <v>44317</v>
      </c>
      <c r="AD36" s="267">
        <v>5.6149073775790724E-2</v>
      </c>
      <c r="AF36" s="284">
        <v>44317</v>
      </c>
      <c r="AG36" s="267">
        <v>3.0713666235557043E-2</v>
      </c>
      <c r="AI36" s="266" t="s">
        <v>224</v>
      </c>
      <c r="AJ36" s="266">
        <v>2022</v>
      </c>
    </row>
    <row r="37" spans="1:36" ht="15" customHeight="1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84">
        <v>44348</v>
      </c>
      <c r="AA37" s="267">
        <v>5.4478845436970291E-2</v>
      </c>
      <c r="AC37" s="284">
        <v>44348</v>
      </c>
      <c r="AD37" s="267">
        <v>6.6461848107498292E-2</v>
      </c>
      <c r="AF37" s="284">
        <v>44348</v>
      </c>
      <c r="AG37" s="267">
        <v>5.3775140462097824E-2</v>
      </c>
      <c r="AI37" s="266" t="s">
        <v>234</v>
      </c>
      <c r="AJ37" s="266">
        <v>2021</v>
      </c>
    </row>
    <row r="38" spans="1:36" ht="15" customHeight="1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84">
        <v>44378</v>
      </c>
      <c r="AA38" s="267">
        <v>6.8277349830211873E-2</v>
      </c>
      <c r="AC38" s="284">
        <v>44378</v>
      </c>
      <c r="AD38" s="267">
        <v>8.08038726901944E-2</v>
      </c>
      <c r="AF38" s="284">
        <v>44378</v>
      </c>
      <c r="AG38" s="267">
        <v>7.2996350315848127E-2</v>
      </c>
    </row>
    <row r="39" spans="1:36" ht="15" customHeight="1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84">
        <v>44409</v>
      </c>
      <c r="AA39" s="267">
        <v>7.3581722612025266E-2</v>
      </c>
      <c r="AC39" s="284">
        <v>44409</v>
      </c>
      <c r="AD39" s="267">
        <v>7.8527995959128849E-2</v>
      </c>
      <c r="AF39" s="284">
        <v>44409</v>
      </c>
      <c r="AG39" s="267">
        <v>7.8639977385228974E-2</v>
      </c>
      <c r="AI39" s="266" t="s">
        <v>240</v>
      </c>
      <c r="AJ39" s="266">
        <v>2021</v>
      </c>
    </row>
    <row r="40" spans="1:36" ht="15" customHeight="1">
      <c r="A40" s="264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84">
        <v>44440</v>
      </c>
      <c r="AA40" s="267">
        <v>7.5245212739847314E-2</v>
      </c>
      <c r="AC40" s="284">
        <v>44440</v>
      </c>
      <c r="AD40" s="267">
        <v>7.1150979713181212E-2</v>
      </c>
      <c r="AF40" s="284">
        <v>44440</v>
      </c>
      <c r="AG40" s="267">
        <v>8.127261172729433E-2</v>
      </c>
      <c r="AI40" s="266" t="s">
        <v>241</v>
      </c>
      <c r="AJ40" s="266">
        <v>2020</v>
      </c>
    </row>
    <row r="41" spans="1:36" ht="15" customHeight="1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84">
        <v>44470</v>
      </c>
      <c r="AA41" s="267">
        <v>7.4580264859136353E-2</v>
      </c>
      <c r="AC41" s="284">
        <v>44470</v>
      </c>
      <c r="AD41" s="267">
        <v>5.9588156124762294E-2</v>
      </c>
      <c r="AF41" s="284">
        <v>44470</v>
      </c>
      <c r="AG41" s="267">
        <v>7.6571233412972506E-2</v>
      </c>
    </row>
    <row r="42" spans="1:36" ht="15" customHeight="1">
      <c r="A42" s="264"/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84">
        <v>44501</v>
      </c>
      <c r="AA42" s="267">
        <v>6.537393231964686E-2</v>
      </c>
      <c r="AC42" s="284">
        <v>44501</v>
      </c>
      <c r="AD42" s="267">
        <v>4.0020850607342881E-2</v>
      </c>
      <c r="AF42" s="284">
        <v>44501</v>
      </c>
      <c r="AG42" s="267">
        <v>6.6674097100036675E-2</v>
      </c>
    </row>
    <row r="43" spans="1:36" ht="15" customHeight="1">
      <c r="A43" s="264"/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84">
        <v>44531</v>
      </c>
      <c r="AA43" s="267">
        <v>5.6370216489294196E-2</v>
      </c>
      <c r="AC43" s="284">
        <v>44531</v>
      </c>
      <c r="AD43" s="267">
        <v>2.2421777253976812E-2</v>
      </c>
      <c r="AF43" s="284">
        <v>44531</v>
      </c>
      <c r="AG43" s="267">
        <v>5.6038250010495713E-2</v>
      </c>
    </row>
    <row r="44" spans="1:36" ht="15" customHeight="1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84">
        <v>44562</v>
      </c>
      <c r="AA44" s="267">
        <v>5.6541730906002952E-2</v>
      </c>
      <c r="AC44" s="284">
        <v>44562</v>
      </c>
      <c r="AD44" s="267">
        <v>1.3965485222009164E-2</v>
      </c>
      <c r="AF44" s="284">
        <v>44562</v>
      </c>
      <c r="AG44" s="267">
        <v>5.1275982464107132E-2</v>
      </c>
    </row>
    <row r="45" spans="1:36" ht="15" customHeight="1">
      <c r="A45" s="264"/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84">
        <v>44593</v>
      </c>
      <c r="AA45" s="267">
        <v>5.7677949004432211E-2</v>
      </c>
      <c r="AC45" s="284">
        <v>44593</v>
      </c>
      <c r="AD45" s="267">
        <v>8.7786489405812067E-3</v>
      </c>
      <c r="AF45" s="284">
        <v>44593</v>
      </c>
      <c r="AG45" s="267">
        <v>5.127725370591122E-2</v>
      </c>
    </row>
    <row r="46" spans="1:36" ht="15" customHeight="1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84">
        <v>44621</v>
      </c>
      <c r="AA46" s="267">
        <v>4.5523648250621565E-2</v>
      </c>
      <c r="AC46" s="284">
        <v>44621</v>
      </c>
      <c r="AD46" s="267">
        <v>-3.7863608876990895E-3</v>
      </c>
      <c r="AF46" s="284">
        <v>44621</v>
      </c>
      <c r="AG46" s="267">
        <v>3.7063786393869119E-2</v>
      </c>
    </row>
    <row r="47" spans="1:36" ht="15" customHeight="1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84">
        <v>44652</v>
      </c>
      <c r="AA47" s="267">
        <v>2.913249490708722E-2</v>
      </c>
      <c r="AC47" s="284">
        <v>44652</v>
      </c>
      <c r="AD47" s="267">
        <v>-1.6677794302476911E-2</v>
      </c>
      <c r="AF47" s="284">
        <v>44652</v>
      </c>
      <c r="AG47" s="267">
        <v>2.3455283267629311E-2</v>
      </c>
    </row>
    <row r="48" spans="1:36" ht="15" customHeight="1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84">
        <v>44682</v>
      </c>
      <c r="AA48" s="267">
        <v>2.4188659435443471E-2</v>
      </c>
      <c r="AC48" s="284">
        <v>44682</v>
      </c>
      <c r="AD48" s="267">
        <v>-1.904209853828874E-2</v>
      </c>
      <c r="AF48" s="284">
        <v>44682</v>
      </c>
      <c r="AG48" s="267">
        <v>2.1281096259066032E-2</v>
      </c>
    </row>
    <row r="49" spans="1:33" ht="15" customHeight="1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84">
        <v>44714</v>
      </c>
      <c r="AA49" s="267">
        <v>1.5228245141246361E-2</v>
      </c>
      <c r="AC49" s="284">
        <v>44714</v>
      </c>
      <c r="AD49" s="267">
        <v>-2.8462136215130586E-2</v>
      </c>
      <c r="AF49" s="284">
        <v>44714</v>
      </c>
      <c r="AG49" s="267">
        <v>9.0246756242657964E-3</v>
      </c>
    </row>
    <row r="50" spans="1:33" ht="15" customHeight="1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84">
        <v>44746</v>
      </c>
      <c r="AA50" s="267">
        <v>9.7482854527903839E-3</v>
      </c>
      <c r="AC50" s="284">
        <v>44746</v>
      </c>
      <c r="AD50" s="267">
        <v>-3.4877221187902305E-2</v>
      </c>
      <c r="AF50" s="284">
        <v>44746</v>
      </c>
      <c r="AG50" s="267">
        <v>-1.4106472028349514E-3</v>
      </c>
    </row>
    <row r="51" spans="1:33" ht="15" customHeight="1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85"/>
      <c r="AC51" s="285"/>
      <c r="AF51" s="285"/>
    </row>
    <row r="52" spans="1:33" ht="15" customHeight="1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85"/>
      <c r="AF52" s="285"/>
    </row>
    <row r="53" spans="1:33" ht="15" customHeight="1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85"/>
      <c r="AF53" s="285"/>
    </row>
    <row r="54" spans="1:33" ht="15" customHeight="1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AF54" s="285"/>
    </row>
    <row r="55" spans="1:33" ht="15" customHeight="1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</row>
    <row r="56" spans="1:33" ht="15" customHeight="1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</row>
    <row r="57" spans="1:33" ht="15" customHeight="1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</row>
    <row r="58" spans="1:33" ht="15" customHeight="1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D7DCA-9B32-47D5-A049-8B12B32E1F25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3175370</v>
      </c>
      <c r="D9" s="184">
        <v>1701152</v>
      </c>
      <c r="E9" s="185">
        <v>-1474218</v>
      </c>
      <c r="F9" s="186">
        <v>-46.426652642054307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75232</v>
      </c>
      <c r="M9" s="185">
        <v>5209</v>
      </c>
      <c r="N9" s="186">
        <v>7.4389843337189214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3516795</v>
      </c>
      <c r="D10" s="184">
        <v>3363807</v>
      </c>
      <c r="E10" s="185">
        <v>-152988</v>
      </c>
      <c r="F10" s="186">
        <v>-4.3502109164736709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2726483</v>
      </c>
      <c r="D11" s="184">
        <v>3209365</v>
      </c>
      <c r="E11" s="185">
        <v>482882</v>
      </c>
      <c r="F11" s="186">
        <v>17.710801791171999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1443423</v>
      </c>
      <c r="D12" s="184">
        <v>908805</v>
      </c>
      <c r="E12" s="185">
        <v>-534618</v>
      </c>
      <c r="F12" s="186">
        <v>-37.038207095217409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26185</v>
      </c>
      <c r="M13" s="185">
        <v>4003</v>
      </c>
      <c r="N13" s="186">
        <v>18.046163556036429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47259</v>
      </c>
      <c r="M14" s="185">
        <v>-5732</v>
      </c>
      <c r="N14" s="186">
        <v>-10.816931176992311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2905178</v>
      </c>
      <c r="D15" s="184">
        <v>2645819</v>
      </c>
      <c r="E15" s="185">
        <v>-259359</v>
      </c>
      <c r="F15" s="186">
        <v>-8.9274736350061801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594788</v>
      </c>
      <c r="E16" s="185">
        <v>-100894</v>
      </c>
      <c r="F16" s="186">
        <v>-14.502890688561729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149664</v>
      </c>
      <c r="M16" s="185">
        <v>21307</v>
      </c>
      <c r="N16" s="186">
        <v>16.599795881798428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342967</v>
      </c>
      <c r="M18" s="185">
        <v>24035</v>
      </c>
      <c r="N18" s="186">
        <v>7.5360891976973079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218961</v>
      </c>
      <c r="M19" s="185">
        <v>-149309</v>
      </c>
      <c r="N19" s="186">
        <v>-40.543351345480218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2315018</v>
      </c>
      <c r="L20" s="184">
        <v>2336501</v>
      </c>
      <c r="M20" s="185">
        <v>21483</v>
      </c>
      <c r="N20" s="186">
        <v>0.92798414526366446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642492</v>
      </c>
      <c r="M21" s="185">
        <v>80623</v>
      </c>
      <c r="N21" s="186">
        <v>14.349074250403561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432592</v>
      </c>
      <c r="M23" s="185">
        <v>-175107</v>
      </c>
      <c r="N23" s="186">
        <v>-28.814758622278461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644525</v>
      </c>
      <c r="I26" s="185">
        <v>79561</v>
      </c>
      <c r="J26" s="186">
        <v>14.0824902117657</v>
      </c>
      <c r="K26" s="187">
        <v>332977</v>
      </c>
      <c r="L26" s="184">
        <v>343564</v>
      </c>
      <c r="M26" s="185">
        <v>10587</v>
      </c>
      <c r="N26" s="186">
        <v>3.1794988843073222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3612269</v>
      </c>
      <c r="E27" s="185">
        <v>709492</v>
      </c>
      <c r="F27" s="186">
        <v>24.44183621408051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4196106</v>
      </c>
      <c r="M27" s="185">
        <v>542435</v>
      </c>
      <c r="N27" s="186">
        <v>14.84630115847869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2815267</v>
      </c>
      <c r="L30" s="184">
        <v>3013445</v>
      </c>
      <c r="M30" s="185">
        <v>198178</v>
      </c>
      <c r="N30" s="186">
        <v>7.039403367424824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2976241</v>
      </c>
      <c r="I31" s="185">
        <v>-1076818</v>
      </c>
      <c r="J31" s="186">
        <v>-26.568031701487701</v>
      </c>
      <c r="K31" s="187">
        <v>483988</v>
      </c>
      <c r="L31" s="184">
        <v>325894</v>
      </c>
      <c r="M31" s="185">
        <v>-158094</v>
      </c>
      <c r="N31" s="186">
        <v>-32.664859459325442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1716597</v>
      </c>
      <c r="M33" s="185">
        <v>-366732</v>
      </c>
      <c r="N33" s="186">
        <v>-17.603172614599028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1376486</v>
      </c>
      <c r="M34" s="185">
        <v>33456</v>
      </c>
      <c r="N34" s="186">
        <v>2.491083594558575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580662</v>
      </c>
      <c r="M35" s="185">
        <v>47985</v>
      </c>
      <c r="N35" s="186">
        <v>9.0082733063376139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756197</v>
      </c>
      <c r="M36" s="185">
        <v>76842</v>
      </c>
      <c r="N36" s="186">
        <v>11.31102295559759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426053</v>
      </c>
      <c r="M37" s="185">
        <v>31093</v>
      </c>
      <c r="N37" s="186">
        <v>7.8724427790155991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3241049</v>
      </c>
      <c r="M38" s="185">
        <v>-363673</v>
      </c>
      <c r="N38" s="186">
        <v>-10.08879464213884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511124</v>
      </c>
      <c r="M39" s="185">
        <v>-3543</v>
      </c>
      <c r="N39" s="186">
        <v>-0.68840628989229913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666239</v>
      </c>
      <c r="I40" s="185">
        <v>-37572</v>
      </c>
      <c r="J40" s="186">
        <v>-5.33836498719117</v>
      </c>
      <c r="K40" s="187">
        <v>520554</v>
      </c>
      <c r="L40" s="184">
        <v>802377</v>
      </c>
      <c r="M40" s="185">
        <v>281823</v>
      </c>
      <c r="N40" s="186">
        <v>54.139051856291559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792307</v>
      </c>
      <c r="M41" s="185">
        <v>-13022</v>
      </c>
      <c r="N41" s="186">
        <v>-1.616978899306986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1763939</v>
      </c>
      <c r="M42" s="185">
        <v>-94885</v>
      </c>
      <c r="N42" s="186">
        <v>-5.1045714925135428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2058214</v>
      </c>
      <c r="L43" s="184">
        <v>2191508</v>
      </c>
      <c r="M43" s="185">
        <v>133294</v>
      </c>
      <c r="N43" s="186">
        <v>6.4761973244764599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4272687</v>
      </c>
      <c r="L44" s="184">
        <v>4798678</v>
      </c>
      <c r="M44" s="185">
        <v>525991</v>
      </c>
      <c r="N44" s="186">
        <v>12.31054369299693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1460689</v>
      </c>
      <c r="M45" s="185">
        <v>-170232</v>
      </c>
      <c r="N45" s="186">
        <v>-10.437783313845371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4634170</v>
      </c>
      <c r="L46" s="184">
        <v>4728232</v>
      </c>
      <c r="M46" s="185">
        <v>94062</v>
      </c>
      <c r="N46" s="186">
        <v>2.029748584967749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5834736</v>
      </c>
      <c r="M47" s="185">
        <v>156383</v>
      </c>
      <c r="N47" s="186">
        <v>2.7540203999293449</v>
      </c>
      <c r="O47" s="152"/>
    </row>
    <row r="48" spans="1:15" ht="19.5" customHeight="1">
      <c r="A48" s="203" t="s">
        <v>162</v>
      </c>
      <c r="B48" s="203"/>
      <c r="C48" s="175">
        <f>SUM(C8:C47)</f>
        <v>29899753</v>
      </c>
      <c r="D48" s="175">
        <f>SUM(D8:D47)</f>
        <v>27806731</v>
      </c>
      <c r="E48" s="175">
        <f>D48-C48</f>
        <v>-2093022</v>
      </c>
      <c r="F48" s="176">
        <f t="shared" ref="F48" si="0">((D48*100/C48)-100)</f>
        <v>-7.000131405767803</v>
      </c>
      <c r="G48" s="175">
        <f>SUM(G8:G47)</f>
        <v>13608673</v>
      </c>
      <c r="H48" s="175">
        <f>SUM(H8:H47)</f>
        <v>12977864</v>
      </c>
      <c r="I48" s="175">
        <f>H48-G48</f>
        <v>-630809</v>
      </c>
      <c r="J48" s="176">
        <f t="shared" ref="J48" si="1">((H48*100/G48)-100)</f>
        <v>-4.6353454153832701</v>
      </c>
      <c r="K48" s="175">
        <f>SUM(K8:K47)</f>
        <v>42804547</v>
      </c>
      <c r="L48" s="175">
        <f>SUM(L8:L47)</f>
        <v>43577894</v>
      </c>
      <c r="M48" s="175">
        <f>L48-K48</f>
        <v>773347</v>
      </c>
      <c r="N48" s="176">
        <f t="shared" ref="N48" si="2">((L48*100/K48)-100)</f>
        <v>1.8066935739326908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DC510-0435-44F3-9742-86BA122225EB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1220508.1580000001</v>
      </c>
      <c r="D7" s="189">
        <v>2212759.926</v>
      </c>
      <c r="E7" s="189">
        <v>2001687.0519999999</v>
      </c>
      <c r="F7" s="190">
        <v>-9.5388962679541862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597924.90100000007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8261828.9069999997</v>
      </c>
      <c r="D11" s="189">
        <v>17982310.965999998</v>
      </c>
      <c r="E11" s="189">
        <v>16442007.956</v>
      </c>
      <c r="F11" s="190">
        <v>-8.5656566217341208</v>
      </c>
    </row>
    <row r="12" spans="1:27" ht="15.6" customHeight="1">
      <c r="A12" s="188" t="s">
        <v>6</v>
      </c>
      <c r="B12" s="189">
        <v>353501.08399999997</v>
      </c>
      <c r="C12" s="189">
        <v>417734</v>
      </c>
      <c r="D12" s="189">
        <v>760488.71299999999</v>
      </c>
      <c r="E12" s="189">
        <v>896907.41599999997</v>
      </c>
      <c r="F12" s="190">
        <v>17.938294240009309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5306746.22</v>
      </c>
      <c r="D14" s="189">
        <v>10566314.515000001</v>
      </c>
      <c r="E14" s="189">
        <v>10106449.668</v>
      </c>
      <c r="F14" s="190">
        <v>-4.3521782959155217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1444885.9480000001</v>
      </c>
      <c r="D17" s="189">
        <v>2363109.2779999999</v>
      </c>
      <c r="E17" s="189">
        <v>2918122.7779999999</v>
      </c>
      <c r="F17" s="190">
        <v>23.486577839080368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343093.38</v>
      </c>
      <c r="D23" s="189">
        <v>476273.13500000001</v>
      </c>
      <c r="E23" s="189">
        <v>745029.96900000004</v>
      </c>
      <c r="F23" s="190">
        <v>56.42913997238162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333188.33600000001</v>
      </c>
      <c r="D27" s="189">
        <v>542297.44400000002</v>
      </c>
      <c r="E27" s="189">
        <v>543840.30900000001</v>
      </c>
      <c r="F27" s="190">
        <v>0.28450530554223968</v>
      </c>
    </row>
    <row r="28" spans="1:7" ht="15.6" customHeight="1">
      <c r="A28" s="188" t="s">
        <v>177</v>
      </c>
      <c r="B28" s="189">
        <v>1120967.1740000001</v>
      </c>
      <c r="C28" s="189">
        <v>1277349.0419999999</v>
      </c>
      <c r="D28" s="189">
        <v>2257670.4939999999</v>
      </c>
      <c r="E28" s="189">
        <v>2542473.605</v>
      </c>
      <c r="F28" s="190">
        <v>12.614910446714649</v>
      </c>
    </row>
    <row r="29" spans="1:7" ht="15.6" customHeight="1">
      <c r="A29" s="188" t="s">
        <v>178</v>
      </c>
      <c r="B29" s="189">
        <v>540714.85199999996</v>
      </c>
      <c r="C29" s="189">
        <v>586918.87400000019</v>
      </c>
      <c r="D29" s="189">
        <v>1230633.5989999999</v>
      </c>
      <c r="E29" s="189">
        <v>1003759.31</v>
      </c>
      <c r="F29" s="190">
        <v>-18.43556759577795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423283.20699999999</v>
      </c>
      <c r="D33" s="189">
        <v>769046.59</v>
      </c>
      <c r="E33" s="189">
        <v>752557.96100000001</v>
      </c>
      <c r="F33" s="190">
        <v>-2.1440351227615508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43053947.32599999</v>
      </c>
      <c r="C35" s="77">
        <f>SUM(C7:C34)</f>
        <v>43830231.092</v>
      </c>
      <c r="D35" s="76">
        <f>SUM(D7:D34)</f>
        <v>88856195.430000007</v>
      </c>
      <c r="E35" s="78">
        <f>SUM(E7:E34)</f>
        <v>86793920.128999978</v>
      </c>
      <c r="F35" s="177">
        <f>E35*100/D35-100</f>
        <v>-2.3209133488330309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2D3B3-B63E-4E40-BB6B-5C383327A482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1216481</v>
      </c>
      <c r="D7" s="189">
        <v>2205476</v>
      </c>
      <c r="E7" s="189">
        <v>1993218</v>
      </c>
      <c r="F7" s="190">
        <v>-9.6241355607587593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593173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7705956</v>
      </c>
      <c r="D11" s="189">
        <v>16684920</v>
      </c>
      <c r="E11" s="189">
        <v>15349419</v>
      </c>
      <c r="F11" s="190">
        <v>-8.0042397566185457</v>
      </c>
    </row>
    <row r="12" spans="1:14" ht="15.6" customHeight="1">
      <c r="A12" s="188" t="s">
        <v>6</v>
      </c>
      <c r="B12" s="189">
        <v>343301</v>
      </c>
      <c r="C12" s="189">
        <v>411030</v>
      </c>
      <c r="D12" s="189">
        <v>741687</v>
      </c>
      <c r="E12" s="189">
        <v>880823</v>
      </c>
      <c r="F12" s="190">
        <v>18.759395809822749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5184151</v>
      </c>
      <c r="D14" s="189">
        <v>10359141</v>
      </c>
      <c r="E14" s="189">
        <v>9874107</v>
      </c>
      <c r="F14" s="190">
        <v>-4.6821835903189282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1443035</v>
      </c>
      <c r="D17" s="189">
        <v>2358096</v>
      </c>
      <c r="E17" s="189">
        <v>2915140</v>
      </c>
      <c r="F17" s="190">
        <v>23.6226175694289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341553</v>
      </c>
      <c r="D23" s="189">
        <v>466283</v>
      </c>
      <c r="E23" s="189">
        <v>740059</v>
      </c>
      <c r="F23" s="190">
        <v>58.714557468318588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330016</v>
      </c>
      <c r="D27" s="189">
        <v>535537</v>
      </c>
      <c r="E27" s="189">
        <v>536572</v>
      </c>
      <c r="F27" s="190">
        <v>0.19326395748566941</v>
      </c>
    </row>
    <row r="28" spans="1:7" ht="15.6" customHeight="1">
      <c r="A28" s="188" t="s">
        <v>177</v>
      </c>
      <c r="B28" s="189">
        <v>1048179</v>
      </c>
      <c r="C28" s="189">
        <v>1211853</v>
      </c>
      <c r="D28" s="189">
        <v>2112922</v>
      </c>
      <c r="E28" s="189">
        <v>2411926</v>
      </c>
      <c r="F28" s="190">
        <v>14.15120861063494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414132</v>
      </c>
      <c r="D33" s="189">
        <v>747367</v>
      </c>
      <c r="E33" s="189">
        <v>733407</v>
      </c>
      <c r="F33" s="190">
        <v>-1.8678908755671559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41880366</v>
      </c>
      <c r="C35" s="178">
        <f>SUM(C7:C34)</f>
        <v>42550240</v>
      </c>
      <c r="D35" s="76">
        <f>SUM(D7:D34)</f>
        <v>86312973</v>
      </c>
      <c r="E35" s="78">
        <f>SUM(E7:E34)</f>
        <v>84362489</v>
      </c>
      <c r="F35" s="140">
        <f>E35*100/D35-100</f>
        <v>-2.2597808095429599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90AC-7676-4B92-865E-69138964182F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2496442</v>
      </c>
      <c r="D11" s="189">
        <v>5292391</v>
      </c>
      <c r="E11" s="189">
        <v>4701298</v>
      </c>
      <c r="F11" s="190">
        <v>-11.168732620095531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1068296</v>
      </c>
      <c r="D14" s="189">
        <v>1778654</v>
      </c>
      <c r="E14" s="189">
        <v>1779587</v>
      </c>
      <c r="F14" s="190">
        <v>5.2455396046667602E-2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299451</v>
      </c>
      <c r="C28" s="189">
        <v>293524</v>
      </c>
      <c r="D28" s="189">
        <v>613838</v>
      </c>
      <c r="E28" s="189">
        <v>631112</v>
      </c>
      <c r="F28" s="190">
        <v>2.8140975306188238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14195440</v>
      </c>
      <c r="C35" s="77">
        <f>SUM(C7:C34)</f>
        <v>13767931</v>
      </c>
      <c r="D35" s="76">
        <f>SUM(D7:D34)</f>
        <v>29899753</v>
      </c>
      <c r="E35" s="78">
        <f>SUM(E7:E34)</f>
        <v>27806731</v>
      </c>
      <c r="F35" s="140">
        <f>E35*100/D35-100</f>
        <v>-7.000131405767803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59EF9-6A5B-46A8-9254-1D76EBF17AEA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381070</v>
      </c>
      <c r="D7" s="189">
        <v>694284</v>
      </c>
      <c r="E7" s="189">
        <v>638983</v>
      </c>
      <c r="F7" s="190">
        <v>-7.9651842761751652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6804326</v>
      </c>
      <c r="D35" s="76">
        <f>SUM(D7:D34)</f>
        <v>13608673</v>
      </c>
      <c r="E35" s="78">
        <f>SUM(E7:E34)</f>
        <v>12977864</v>
      </c>
      <c r="F35" s="140">
        <f>E35*100/D35-100</f>
        <v>-4.6353454153832701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2025-12-22T13:08:08Z</dcterms:modified>
  <cp:category/>
</cp:coreProperties>
</file>