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9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drawings/drawing33.xml" ContentType="application/vnd.openxmlformats-officedocument.drawing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charts/chart29.xml" ContentType="application/vnd.openxmlformats-officedocument.drawingml.chart+xml"/>
  <Override PartName="/xl/theme/themeOverride27.xml" ContentType="application/vnd.openxmlformats-officedocument.themeOverride+xml"/>
  <Override PartName="/xl/drawings/drawing35.xml" ContentType="application/vnd.openxmlformats-officedocument.drawing+xml"/>
  <Override PartName="/xl/charts/chart30.xml" ContentType="application/vnd.openxmlformats-officedocument.drawingml.chart+xml"/>
  <Override PartName="/xl/theme/themeOverride28.xml" ContentType="application/vnd.openxmlformats-officedocument.themeOverride+xml"/>
  <Override PartName="/xl/drawings/drawing36.xml" ContentType="application/vnd.openxmlformats-officedocument.drawing+xml"/>
  <Override PartName="/xl/charts/chart31.xml" ContentType="application/vnd.openxmlformats-officedocument.drawingml.chart+xml"/>
  <Override PartName="/xl/theme/themeOverride29.xml" ContentType="application/vnd.openxmlformats-officedocument.themeOverride+xml"/>
  <Override PartName="/xl/drawings/drawing37.xml" ContentType="application/vnd.openxmlformats-officedocument.drawing+xml"/>
  <Override PartName="/xl/charts/chart32.xml" ContentType="application/vnd.openxmlformats-officedocument.drawingml.chart+xml"/>
  <Override PartName="/xl/theme/themeOverride30.xml" ContentType="application/vnd.openxmlformats-officedocument.themeOverride+xml"/>
  <Override PartName="/xl/drawings/drawing38.xml" ContentType="application/vnd.openxmlformats-officedocument.drawing+xml"/>
  <Override PartName="/xl/charts/chart33.xml" ContentType="application/vnd.openxmlformats-officedocument.drawingml.chart+xml"/>
  <Override PartName="/xl/theme/themeOverride31.xml" ContentType="application/vnd.openxmlformats-officedocument.themeOverride+xml"/>
  <Override PartName="/xl/drawings/drawing39.xml" ContentType="application/vnd.openxmlformats-officedocument.drawing+xml"/>
  <Override PartName="/xl/charts/chart34.xml" ContentType="application/vnd.openxmlformats-officedocument.drawingml.chart+xml"/>
  <Override PartName="/xl/theme/themeOverride32.xml" ContentType="application/vnd.openxmlformats-officedocument.themeOverride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4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4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ThisWorkbook"/>
  <mc:AlternateContent xmlns:mc="http://schemas.openxmlformats.org/markup-compatibility/2006">
    <mc:Choice Requires="x15">
      <x15ac:absPath xmlns:x15ac="http://schemas.microsoft.com/office/spreadsheetml/2010/11/ac" url="Z:\Resumen\"/>
    </mc:Choice>
  </mc:AlternateContent>
  <xr:revisionPtr revIDLastSave="0" documentId="13_ncr:1_{F87AECA2-F86D-4D28-B8A8-99DE166B39CF}" xr6:coauthVersionLast="47" xr6:coauthVersionMax="47" xr10:uidLastSave="{00000000-0000-0000-0000-000000000000}"/>
  <bookViews>
    <workbookView xWindow="-28920" yWindow="1005" windowWidth="29040" windowHeight="16440" tabRatio="863" xr2:uid="{00000000-000D-0000-FFFF-FFFF00000000}"/>
  </bookViews>
  <sheets>
    <sheet name="Portada" sheetId="41" r:id="rId1"/>
    <sheet name="Cálculo" sheetId="37" state="hidden" r:id="rId2"/>
    <sheet name="Resumen general" sheetId="6" r:id="rId3"/>
    <sheet name="Resumen naturalezas3" sheetId="39" state="hidden" r:id="rId4"/>
    <sheet name="Resumen naturalezas" sheetId="40" r:id="rId5"/>
    <sheet name="Total tráfico" sheetId="7" r:id="rId6"/>
    <sheet name="Total presentación" sheetId="9" r:id="rId7"/>
    <sheet name="Líquidos" sheetId="10" r:id="rId8"/>
    <sheet name="Sólidos" sheetId="11" r:id="rId9"/>
    <sheet name="Mercancía general" sheetId="12" r:id="rId10"/>
    <sheet name="Mercancías contenedores" sheetId="13" r:id="rId11"/>
    <sheet name="Pesca" sheetId="14" r:id="rId12"/>
    <sheet name="Avituallamiento" sheetId="15" r:id="rId13"/>
    <sheet name="Avi. combustibles" sheetId="16" r:id="rId14"/>
    <sheet name="Tráfico interior" sheetId="17" r:id="rId15"/>
    <sheet name="Mercancías tránsito" sheetId="18" r:id="rId16"/>
    <sheet name="Mercan. contene. tránsito" sheetId="19" r:id="rId17"/>
    <sheet name="Ro-Ro" sheetId="20" r:id="rId18"/>
    <sheet name="Ro-Ro UTIS" sheetId="21" r:id="rId19"/>
    <sheet name="TEUS" sheetId="22" r:id="rId20"/>
    <sheet name="TEUS tránsito" sheetId="24" r:id="rId21"/>
    <sheet name="TEUS nacional" sheetId="25" r:id="rId22"/>
    <sheet name="TEUS exterior" sheetId="26" r:id="rId23"/>
    <sheet name="Buques número" sheetId="32" r:id="rId24"/>
    <sheet name="Buques GT" sheetId="33" r:id="rId25"/>
    <sheet name="Cruceros" sheetId="34" r:id="rId26"/>
    <sheet name="Pasajeros total" sheetId="28" r:id="rId27"/>
    <sheet name="Pasajeros regulares" sheetId="38" r:id="rId28"/>
    <sheet name="Pasajeros crucero" sheetId="29" r:id="rId29"/>
    <sheet name="Automóviles régimen pasaje" sheetId="30" r:id="rId30"/>
    <sheet name="Automóviles régimen mercancía" sheetId="31" r:id="rId31"/>
    <sheet name="Portada (2)" sheetId="42" r:id="rId32"/>
    <sheet name="Import total" sheetId="43" r:id="rId33"/>
    <sheet name="Import GL" sheetId="44" r:id="rId34"/>
    <sheet name="Import GS" sheetId="45" r:id="rId35"/>
    <sheet name="Import MG" sheetId="46" r:id="rId36"/>
    <sheet name="Export total" sheetId="47" r:id="rId37"/>
    <sheet name="Export GL" sheetId="48" r:id="rId38"/>
    <sheet name="Export GS" sheetId="49" r:id="rId39"/>
    <sheet name="Export MG" sheetId="50" r:id="rId40"/>
    <sheet name="Portada (3)" sheetId="51" r:id="rId41"/>
    <sheet name="Evolución Mensual (t)" sheetId="52" r:id="rId42"/>
    <sheet name="Evolución Mensual %" sheetId="53" r:id="rId43"/>
    <sheet name="Evolución Interanual (t)" sheetId="54" r:id="rId44"/>
    <sheet name="Evolución Interanual %" sheetId="55" r:id="rId45"/>
  </sheets>
  <definedNames>
    <definedName name="_xlnm.Print_Area" localSheetId="30">'Automóviles régimen mercancía'!$A$1:$N$36</definedName>
    <definedName name="_xlnm.Print_Area" localSheetId="29">'Automóviles régimen pasaje'!$A$1:$N$36</definedName>
    <definedName name="_xlnm.Print_Area" localSheetId="13">'Avi. combustibles'!$A$1:$N$36</definedName>
    <definedName name="_xlnm.Print_Area" localSheetId="12">Avituallamiento!$A$1:$N$36</definedName>
    <definedName name="_xlnm.Print_Area" localSheetId="24">'Buques GT'!$A$1:$N$36</definedName>
    <definedName name="_xlnm.Print_Area" localSheetId="23">'Buques número'!$A$1:$N$36</definedName>
    <definedName name="_xlnm.Print_Area" localSheetId="25">Cruceros!$A$1:$N$36</definedName>
    <definedName name="_xlnm.Print_Area" localSheetId="44">'Evolución Interanual %'!$A$1:$X$59</definedName>
    <definedName name="_xlnm.Print_Area" localSheetId="43">'Evolución Interanual (t)'!$A$1:$X$58</definedName>
    <definedName name="_xlnm.Print_Area" localSheetId="42">'Evolución Mensual %'!$A$1:$X$58</definedName>
    <definedName name="_xlnm.Print_Area" localSheetId="41">'Evolución Mensual (t)'!$A$1:$X$58</definedName>
    <definedName name="_xlnm.Print_Area" localSheetId="37">'Export GL'!$A$1:$N$36</definedName>
    <definedName name="_xlnm.Print_Area" localSheetId="38">'Export GS'!$A$1:$N$36</definedName>
    <definedName name="_xlnm.Print_Area" localSheetId="39">'Export MG'!$A$1:$N$36</definedName>
    <definedName name="_xlnm.Print_Area" localSheetId="36">'Export total'!$A$1:$N$36</definedName>
    <definedName name="_xlnm.Print_Area" localSheetId="33">'Import GL'!$A$1:$N$36</definedName>
    <definedName name="_xlnm.Print_Area" localSheetId="34">'Import GS'!$A$1:$N$36</definedName>
    <definedName name="_xlnm.Print_Area" localSheetId="35">'Import MG'!$A$1:$N$36</definedName>
    <definedName name="_xlnm.Print_Area" localSheetId="32">'Import total'!$A$1:$N$36</definedName>
    <definedName name="_xlnm.Print_Area" localSheetId="7">Líquidos!$A$1:$N$36</definedName>
    <definedName name="_xlnm.Print_Area" localSheetId="16">'Mercan. contene. tránsito'!$A$1:$N$36</definedName>
    <definedName name="_xlnm.Print_Area" localSheetId="9">'Mercancía general'!$A$1:$N$36</definedName>
    <definedName name="_xlnm.Print_Area" localSheetId="10">'Mercancías contenedores'!$A$1:$N$36</definedName>
    <definedName name="_xlnm.Print_Area" localSheetId="15">'Mercancías tránsito'!$A$1:$N$36</definedName>
    <definedName name="_xlnm.Print_Area" localSheetId="28">'Pasajeros crucero'!$A$1:$N$36</definedName>
    <definedName name="_xlnm.Print_Area" localSheetId="27">'Pasajeros regulares'!$A$1:$N$36</definedName>
    <definedName name="_xlnm.Print_Area" localSheetId="26">'Pasajeros total'!$A$1:$N$36</definedName>
    <definedName name="_xlnm.Print_Area" localSheetId="11">Pesca!$A$1:$N$36</definedName>
    <definedName name="_xlnm.Print_Area" localSheetId="0">Portada!$A$1:$K$47</definedName>
    <definedName name="_xlnm.Print_Area" localSheetId="31">'Portada (2)'!$A$1:$K$47</definedName>
    <definedName name="_xlnm.Print_Area" localSheetId="40">'Portada (3)'!$A$1:$K$47</definedName>
    <definedName name="_xlnm.Print_Area" localSheetId="2">'Resumen general'!$A$1:$I$36</definedName>
    <definedName name="_xlnm.Print_Area" localSheetId="4">'Resumen naturalezas'!$A$1:$N$49</definedName>
    <definedName name="_xlnm.Print_Area" localSheetId="3">'Resumen naturalezas3'!$A$1:$N$50</definedName>
    <definedName name="_xlnm.Print_Area" localSheetId="17">'Ro-Ro'!$A$1:$N$36</definedName>
    <definedName name="_xlnm.Print_Area" localSheetId="18">'Ro-Ro UTIS'!$A$1:$N$36</definedName>
    <definedName name="_xlnm.Print_Area" localSheetId="8">Sólidos!$A$1:$N$36</definedName>
    <definedName name="_xlnm.Print_Area" localSheetId="19">TEUS!$A$1:$N$36</definedName>
    <definedName name="_xlnm.Print_Area" localSheetId="22">'TEUS exterior'!$A$1:$N$36</definedName>
    <definedName name="_xlnm.Print_Area" localSheetId="21">'TEUS nacional'!$A$1:$N$36</definedName>
    <definedName name="_xlnm.Print_Area" localSheetId="20">'TEUS tránsito'!$A$1:$N$36</definedName>
    <definedName name="_xlnm.Print_Area" localSheetId="6">'Total presentación'!$A$1:$N$36</definedName>
    <definedName name="_xlnm.Print_Area" localSheetId="5">'Total tráfico'!$A$1:$N$36</definedName>
    <definedName name="_xlnm.Print_Area" localSheetId="14">'Tráfico interior'!$A$1:$N$36</definedName>
    <definedName name="CABECERA">#REF!</definedName>
    <definedName name="CONCEPTO">#REF!</definedName>
    <definedName name="LblRes00_Acum">#REF!</definedName>
    <definedName name="LblRes00_Mes">#REF!</definedName>
    <definedName name="LblRes00_Var">#REF!</definedName>
    <definedName name="LblRes01_1_Acum">#REF!</definedName>
    <definedName name="LblRes01_1_Mes">#REF!</definedName>
    <definedName name="LblRes01_Acum">#REF!</definedName>
    <definedName name="LblRes01_Mes">#REF!</definedName>
    <definedName name="LblRes02_Acum">#REF!</definedName>
    <definedName name="LblRes02_Mes">#REF!</definedName>
    <definedName name="LblRes03_Acum">#REF!</definedName>
    <definedName name="LblRes03_Mes">#REF!</definedName>
    <definedName name="LblRes04_Acum">#REF!</definedName>
    <definedName name="LblRes04_Mes">#REF!</definedName>
    <definedName name="LblRes05_Acum">#REF!</definedName>
    <definedName name="LblRes05_Mes">#REF!</definedName>
    <definedName name="LblRes06_Acum">#REF!</definedName>
    <definedName name="LblRes06_Mes">#REF!</definedName>
    <definedName name="LblRes07_1_Acum">#REF!</definedName>
    <definedName name="LblRes07_1_Mes">#REF!</definedName>
    <definedName name="LblRes07_Acum">#REF!</definedName>
    <definedName name="LblRes07_Mes">#REF!</definedName>
    <definedName name="LblRes08_Acum">#REF!</definedName>
    <definedName name="LblRes08_Mes">#REF!</definedName>
    <definedName name="LblRes09_Acum">#REF!</definedName>
    <definedName name="LblRes09_Mes">#REF!</definedName>
    <definedName name="LblRes10_1_Acum">#REF!</definedName>
    <definedName name="LblRes10_1_Mes">#REF!</definedName>
    <definedName name="LblRes10_2_Acum">#REF!</definedName>
    <definedName name="LblRes10_2_Mes">#REF!</definedName>
    <definedName name="LblRes10_3_Acum">#REF!</definedName>
    <definedName name="LblRes10_3_Mes">#REF!</definedName>
    <definedName name="LblRes10_4_Acum">#REF!</definedName>
    <definedName name="LblRes10_4_Mes">#REF!</definedName>
    <definedName name="LblRes10_Acum">#REF!</definedName>
    <definedName name="LblRes10_Mes">#REF!</definedName>
    <definedName name="LblRes11_1_Acum">#REF!</definedName>
    <definedName name="LblRes11_1_Mes">#REF!</definedName>
    <definedName name="LblRes11_2_Acum">#REF!</definedName>
    <definedName name="LblRes11_2_Mes">#REF!</definedName>
    <definedName name="LblRes11_Acum">#REF!</definedName>
    <definedName name="LblRes11_Mes">#REF!</definedName>
    <definedName name="LblRes12_1_Acum">#REF!</definedName>
    <definedName name="LblRes12_1_Mes">#REF!</definedName>
    <definedName name="LblRes12_2_Acum">#REF!</definedName>
    <definedName name="LblRes12_2_Mes">#REF!</definedName>
    <definedName name="LblRes12_3_Acum">#REF!</definedName>
    <definedName name="LblRes12_3_Mes">#REF!</definedName>
    <definedName name="PROVINCIAS">#REF!</definedName>
    <definedName name="TxtFech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5" i="50" l="1"/>
  <c r="F35" i="50" s="1"/>
  <c r="D35" i="50"/>
  <c r="C35" i="50"/>
  <c r="B35" i="50"/>
  <c r="E35" i="49"/>
  <c r="F35" i="49" s="1"/>
  <c r="D35" i="49"/>
  <c r="C35" i="49"/>
  <c r="B35" i="49"/>
  <c r="E35" i="48"/>
  <c r="F35" i="48" s="1"/>
  <c r="D35" i="48"/>
  <c r="C35" i="48"/>
  <c r="B35" i="48"/>
  <c r="E35" i="47"/>
  <c r="F35" i="47" s="1"/>
  <c r="D35" i="47"/>
  <c r="C35" i="47"/>
  <c r="B35" i="47"/>
  <c r="E35" i="46"/>
  <c r="F35" i="46" s="1"/>
  <c r="D35" i="46"/>
  <c r="C35" i="46"/>
  <c r="B35" i="46"/>
  <c r="E35" i="45"/>
  <c r="F35" i="45" s="1"/>
  <c r="D35" i="45"/>
  <c r="C35" i="45"/>
  <c r="B35" i="45"/>
  <c r="E35" i="44"/>
  <c r="F35" i="44" s="1"/>
  <c r="D35" i="44"/>
  <c r="C35" i="44"/>
  <c r="B35" i="44"/>
  <c r="F35" i="43"/>
  <c r="E35" i="43"/>
  <c r="D35" i="43"/>
  <c r="C35" i="43"/>
  <c r="B35" i="43"/>
  <c r="AA2" i="43"/>
  <c r="AA1" i="43"/>
  <c r="E35" i="31"/>
  <c r="F35" i="31" s="1"/>
  <c r="D35" i="31"/>
  <c r="C35" i="31"/>
  <c r="B35" i="31"/>
  <c r="E35" i="30"/>
  <c r="F35" i="30" s="1"/>
  <c r="D35" i="30"/>
  <c r="C35" i="30"/>
  <c r="B35" i="30"/>
  <c r="D34" i="6" s="1" a="1"/>
  <c r="E35" i="29"/>
  <c r="D33" i="6" s="1" a="1"/>
  <c r="D35" i="29"/>
  <c r="C35" i="29"/>
  <c r="B35" i="29"/>
  <c r="F35" i="38"/>
  <c r="E35" i="38"/>
  <c r="D35" i="38"/>
  <c r="C35" i="38"/>
  <c r="B35" i="38"/>
  <c r="E35" i="28"/>
  <c r="F35" i="28" s="1"/>
  <c r="D35" i="28"/>
  <c r="C35" i="28"/>
  <c r="B35" i="28"/>
  <c r="E35" i="34"/>
  <c r="D35" i="34"/>
  <c r="F35" i="34" s="1"/>
  <c r="C35" i="34"/>
  <c r="B35" i="34"/>
  <c r="E35" i="33"/>
  <c r="F35" i="33" s="1"/>
  <c r="D35" i="33"/>
  <c r="C35" i="33"/>
  <c r="B35" i="33"/>
  <c r="F35" i="32"/>
  <c r="E35" i="32"/>
  <c r="D35" i="32"/>
  <c r="C35" i="32"/>
  <c r="B35" i="32"/>
  <c r="F35" i="26"/>
  <c r="E35" i="26"/>
  <c r="D35" i="26"/>
  <c r="C35" i="26"/>
  <c r="B35" i="26"/>
  <c r="E35" i="25"/>
  <c r="D35" i="25"/>
  <c r="F35" i="25" s="1"/>
  <c r="C35" i="25"/>
  <c r="B35" i="25"/>
  <c r="E35" i="24"/>
  <c r="F35" i="24" s="1"/>
  <c r="D35" i="24"/>
  <c r="C35" i="24"/>
  <c r="B35" i="24"/>
  <c r="E35" i="22"/>
  <c r="F35" i="22" s="1"/>
  <c r="D35" i="22"/>
  <c r="C35" i="22"/>
  <c r="B35" i="22"/>
  <c r="E35" i="21"/>
  <c r="F35" i="21" s="1"/>
  <c r="D35" i="21"/>
  <c r="C35" i="21"/>
  <c r="B35" i="21"/>
  <c r="E35" i="20"/>
  <c r="F35" i="20" s="1"/>
  <c r="D35" i="20"/>
  <c r="C35" i="20"/>
  <c r="B35" i="20"/>
  <c r="E35" i="19"/>
  <c r="F35" i="19" s="1"/>
  <c r="D35" i="19"/>
  <c r="C35" i="19"/>
  <c r="B35" i="19"/>
  <c r="F35" i="18"/>
  <c r="E35" i="18"/>
  <c r="D35" i="18"/>
  <c r="C35" i="18"/>
  <c r="B35" i="18"/>
  <c r="E35" i="17"/>
  <c r="F35" i="17" s="1"/>
  <c r="D35" i="17"/>
  <c r="C35" i="17"/>
  <c r="B35" i="17"/>
  <c r="E35" i="16"/>
  <c r="D35" i="16"/>
  <c r="F35" i="16" s="1"/>
  <c r="C35" i="16"/>
  <c r="B35" i="16"/>
  <c r="E35" i="15"/>
  <c r="F35" i="15" s="1"/>
  <c r="D35" i="15"/>
  <c r="C35" i="15"/>
  <c r="B35" i="15"/>
  <c r="F35" i="14"/>
  <c r="E35" i="14"/>
  <c r="D35" i="14"/>
  <c r="C35" i="14"/>
  <c r="B35" i="14"/>
  <c r="F35" i="13"/>
  <c r="E35" i="13"/>
  <c r="D35" i="13"/>
  <c r="C35" i="13"/>
  <c r="B35" i="13"/>
  <c r="E35" i="12"/>
  <c r="D35" i="12"/>
  <c r="F35" i="12" s="1"/>
  <c r="C35" i="12"/>
  <c r="B35" i="12"/>
  <c r="E35" i="11"/>
  <c r="F35" i="11" s="1"/>
  <c r="D35" i="11"/>
  <c r="C35" i="11"/>
  <c r="B35" i="11"/>
  <c r="E35" i="10"/>
  <c r="F35" i="10" s="1"/>
  <c r="D35" i="10"/>
  <c r="C35" i="10"/>
  <c r="B35" i="10"/>
  <c r="E35" i="9"/>
  <c r="F35" i="9" s="1"/>
  <c r="D35" i="9"/>
  <c r="C35" i="9"/>
  <c r="B35" i="9"/>
  <c r="E35" i="7"/>
  <c r="F35" i="7" s="1"/>
  <c r="D35" i="7"/>
  <c r="C35" i="7"/>
  <c r="B35" i="7"/>
  <c r="AA2" i="7"/>
  <c r="AA1" i="7"/>
  <c r="L48" i="40"/>
  <c r="K48" i="40"/>
  <c r="N48" i="40" s="1"/>
  <c r="J48" i="40"/>
  <c r="H48" i="40"/>
  <c r="I48" i="40" s="1"/>
  <c r="G48" i="40"/>
  <c r="D48" i="40"/>
  <c r="C48" i="40"/>
  <c r="F48" i="40" s="1"/>
  <c r="L48" i="39"/>
  <c r="K48" i="39"/>
  <c r="N48" i="39" s="1"/>
  <c r="J48" i="39"/>
  <c r="H48" i="39"/>
  <c r="I48" i="39" s="1"/>
  <c r="G48" i="39"/>
  <c r="D48" i="39"/>
  <c r="C48" i="39"/>
  <c r="F48" i="39" s="1"/>
  <c r="N47" i="39"/>
  <c r="M47" i="39"/>
  <c r="J47" i="39"/>
  <c r="I47" i="39"/>
  <c r="F47" i="39"/>
  <c r="E47" i="39"/>
  <c r="N46" i="39"/>
  <c r="M46" i="39"/>
  <c r="J46" i="39"/>
  <c r="I46" i="39"/>
  <c r="F46" i="39"/>
  <c r="E46" i="39"/>
  <c r="N45" i="39"/>
  <c r="M45" i="39"/>
  <c r="J45" i="39"/>
  <c r="I45" i="39"/>
  <c r="F45" i="39"/>
  <c r="E45" i="39"/>
  <c r="N44" i="39"/>
  <c r="M44" i="39"/>
  <c r="J44" i="39"/>
  <c r="I44" i="39"/>
  <c r="F44" i="39"/>
  <c r="E44" i="39"/>
  <c r="N43" i="39"/>
  <c r="M43" i="39"/>
  <c r="J43" i="39"/>
  <c r="I43" i="39"/>
  <c r="F43" i="39"/>
  <c r="E43" i="39"/>
  <c r="N42" i="39"/>
  <c r="M42" i="39"/>
  <c r="J42" i="39"/>
  <c r="I42" i="39"/>
  <c r="F42" i="39"/>
  <c r="E42" i="39"/>
  <c r="N41" i="39"/>
  <c r="M41" i="39"/>
  <c r="J41" i="39"/>
  <c r="I41" i="39"/>
  <c r="F41" i="39"/>
  <c r="E41" i="39"/>
  <c r="N40" i="39"/>
  <c r="M40" i="39"/>
  <c r="J40" i="39"/>
  <c r="I40" i="39"/>
  <c r="F40" i="39"/>
  <c r="E40" i="39"/>
  <c r="N39" i="39"/>
  <c r="M39" i="39"/>
  <c r="J39" i="39"/>
  <c r="I39" i="39"/>
  <c r="F39" i="39"/>
  <c r="E39" i="39"/>
  <c r="N38" i="39"/>
  <c r="M38" i="39"/>
  <c r="J38" i="39"/>
  <c r="I38" i="39"/>
  <c r="F38" i="39"/>
  <c r="E38" i="39"/>
  <c r="N37" i="39"/>
  <c r="M37" i="39"/>
  <c r="J37" i="39"/>
  <c r="I37" i="39"/>
  <c r="F37" i="39"/>
  <c r="E37" i="39"/>
  <c r="N36" i="39"/>
  <c r="M36" i="39"/>
  <c r="J36" i="39"/>
  <c r="I36" i="39"/>
  <c r="F36" i="39"/>
  <c r="E36" i="39"/>
  <c r="N35" i="39"/>
  <c r="M35" i="39"/>
  <c r="J35" i="39"/>
  <c r="I35" i="39"/>
  <c r="F35" i="39"/>
  <c r="E35" i="39"/>
  <c r="N34" i="39"/>
  <c r="M34" i="39"/>
  <c r="J34" i="39"/>
  <c r="I34" i="39"/>
  <c r="F34" i="39"/>
  <c r="E34" i="39"/>
  <c r="N33" i="39"/>
  <c r="M33" i="39"/>
  <c r="J33" i="39"/>
  <c r="I33" i="39"/>
  <c r="F33" i="39"/>
  <c r="E33" i="39"/>
  <c r="N32" i="39"/>
  <c r="M32" i="39"/>
  <c r="J32" i="39"/>
  <c r="I32" i="39"/>
  <c r="F32" i="39"/>
  <c r="E32" i="39"/>
  <c r="N31" i="39"/>
  <c r="M31" i="39"/>
  <c r="J31" i="39"/>
  <c r="I31" i="39"/>
  <c r="F31" i="39"/>
  <c r="E31" i="39"/>
  <c r="N30" i="39"/>
  <c r="M30" i="39"/>
  <c r="J30" i="39"/>
  <c r="I30" i="39"/>
  <c r="F30" i="39"/>
  <c r="E30" i="39"/>
  <c r="N29" i="39"/>
  <c r="M29" i="39"/>
  <c r="J29" i="39"/>
  <c r="I29" i="39"/>
  <c r="F29" i="39"/>
  <c r="E29" i="39"/>
  <c r="N28" i="39"/>
  <c r="M28" i="39"/>
  <c r="J28" i="39"/>
  <c r="I28" i="39"/>
  <c r="F28" i="39"/>
  <c r="E28" i="39"/>
  <c r="N27" i="39"/>
  <c r="M27" i="39"/>
  <c r="J27" i="39"/>
  <c r="I27" i="39"/>
  <c r="F27" i="39"/>
  <c r="E27" i="39"/>
  <c r="N26" i="39"/>
  <c r="M26" i="39"/>
  <c r="J26" i="39"/>
  <c r="I26" i="39"/>
  <c r="F26" i="39"/>
  <c r="E26" i="39"/>
  <c r="N25" i="39"/>
  <c r="M25" i="39"/>
  <c r="J25" i="39"/>
  <c r="I25" i="39"/>
  <c r="F25" i="39"/>
  <c r="E25" i="39"/>
  <c r="N24" i="39"/>
  <c r="M24" i="39"/>
  <c r="J24" i="39"/>
  <c r="I24" i="39"/>
  <c r="F24" i="39"/>
  <c r="E24" i="39"/>
  <c r="N23" i="39"/>
  <c r="M23" i="39"/>
  <c r="J23" i="39"/>
  <c r="I23" i="39"/>
  <c r="F23" i="39"/>
  <c r="E23" i="39"/>
  <c r="N22" i="39"/>
  <c r="M22" i="39"/>
  <c r="J22" i="39"/>
  <c r="I22" i="39"/>
  <c r="F22" i="39"/>
  <c r="E22" i="39"/>
  <c r="N21" i="39"/>
  <c r="M21" i="39"/>
  <c r="J21" i="39"/>
  <c r="I21" i="39"/>
  <c r="F21" i="39"/>
  <c r="E21" i="39"/>
  <c r="N20" i="39"/>
  <c r="M20" i="39"/>
  <c r="J20" i="39"/>
  <c r="I20" i="39"/>
  <c r="F20" i="39"/>
  <c r="E20" i="39"/>
  <c r="N19" i="39"/>
  <c r="M19" i="39"/>
  <c r="J19" i="39"/>
  <c r="I19" i="39"/>
  <c r="F19" i="39"/>
  <c r="E19" i="39"/>
  <c r="N18" i="39"/>
  <c r="M18" i="39"/>
  <c r="J18" i="39"/>
  <c r="I18" i="39"/>
  <c r="F18" i="39"/>
  <c r="E18" i="39"/>
  <c r="N17" i="39"/>
  <c r="M17" i="39"/>
  <c r="J17" i="39"/>
  <c r="I17" i="39"/>
  <c r="F17" i="39"/>
  <c r="E17" i="39"/>
  <c r="N16" i="39"/>
  <c r="M16" i="39"/>
  <c r="J16" i="39"/>
  <c r="I16" i="39"/>
  <c r="F16" i="39"/>
  <c r="E16" i="39"/>
  <c r="N15" i="39"/>
  <c r="M15" i="39"/>
  <c r="J15" i="39"/>
  <c r="I15" i="39"/>
  <c r="F15" i="39"/>
  <c r="E15" i="39"/>
  <c r="N14" i="39"/>
  <c r="M14" i="39"/>
  <c r="J14" i="39"/>
  <c r="I14" i="39"/>
  <c r="F14" i="39"/>
  <c r="E14" i="39"/>
  <c r="N13" i="39"/>
  <c r="M13" i="39"/>
  <c r="J13" i="39"/>
  <c r="I13" i="39"/>
  <c r="F13" i="39"/>
  <c r="E13" i="39"/>
  <c r="N12" i="39"/>
  <c r="M12" i="39"/>
  <c r="J12" i="39"/>
  <c r="I12" i="39"/>
  <c r="F12" i="39"/>
  <c r="E12" i="39"/>
  <c r="N11" i="39"/>
  <c r="M11" i="39"/>
  <c r="J11" i="39"/>
  <c r="I11" i="39"/>
  <c r="F11" i="39"/>
  <c r="E11" i="39"/>
  <c r="N10" i="39"/>
  <c r="M10" i="39"/>
  <c r="J10" i="39"/>
  <c r="I10" i="39"/>
  <c r="F10" i="39"/>
  <c r="E10" i="39"/>
  <c r="N9" i="39"/>
  <c r="M9" i="39"/>
  <c r="J9" i="39"/>
  <c r="I9" i="39"/>
  <c r="F9" i="39"/>
  <c r="E9" i="39"/>
  <c r="N8" i="39"/>
  <c r="M8" i="39"/>
  <c r="J8" i="39"/>
  <c r="I8" i="39"/>
  <c r="F8" i="39"/>
  <c r="E8" i="39"/>
  <c r="H35" i="6"/>
  <c r="D35" i="6" a="1"/>
  <c r="I35" i="6" s="1"/>
  <c r="H32" i="6"/>
  <c r="D32" i="6" a="1"/>
  <c r="I32" i="6" s="1"/>
  <c r="D31" i="6" a="1"/>
  <c r="H31" i="6" s="1"/>
  <c r="D30" i="6" a="1"/>
  <c r="I30" i="6" s="1"/>
  <c r="H29" i="6"/>
  <c r="D29" i="6" a="1"/>
  <c r="I29" i="6" s="1"/>
  <c r="D28" i="6" a="1"/>
  <c r="I28" i="6" s="1"/>
  <c r="D27" i="6" a="1"/>
  <c r="I27" i="6" s="1"/>
  <c r="H26" i="6"/>
  <c r="D26" i="6" a="1"/>
  <c r="I26" i="6" s="1"/>
  <c r="D25" i="6" a="1"/>
  <c r="I25" i="6" s="1"/>
  <c r="D24" i="6" a="1"/>
  <c r="I24" i="6" s="1"/>
  <c r="H23" i="6"/>
  <c r="D23" i="6" a="1"/>
  <c r="I23" i="6" s="1"/>
  <c r="D22" i="6" a="1"/>
  <c r="I22" i="6" s="1"/>
  <c r="D21" i="6" a="1"/>
  <c r="I21" i="6" s="1"/>
  <c r="H20" i="6"/>
  <c r="D20" i="6" a="1"/>
  <c r="I20" i="6" s="1"/>
  <c r="F17" i="6"/>
  <c r="D16" i="6" a="1"/>
  <c r="I16" i="6" s="1"/>
  <c r="D15" i="6" a="1"/>
  <c r="I15" i="6" s="1"/>
  <c r="H14" i="6"/>
  <c r="D14" i="6" a="1"/>
  <c r="I14" i="6" s="1"/>
  <c r="D13" i="6" a="1"/>
  <c r="G17" i="6" s="1"/>
  <c r="F12" i="6"/>
  <c r="F18" i="6" s="1"/>
  <c r="D10" i="6" a="1"/>
  <c r="I10" i="6" s="1"/>
  <c r="D10" i="6"/>
  <c r="H9" i="6"/>
  <c r="D9" i="6" a="1"/>
  <c r="I9" i="6" s="1"/>
  <c r="D8" i="6" a="1"/>
  <c r="I8" i="6" s="1"/>
  <c r="D7" i="6" a="1"/>
  <c r="E12" i="6" s="1"/>
  <c r="D7" i="6"/>
  <c r="I34" i="6" l="1"/>
  <c r="H34" i="6"/>
  <c r="D34" i="6"/>
  <c r="I17" i="6"/>
  <c r="H17" i="6"/>
  <c r="I33" i="6"/>
  <c r="H33" i="6"/>
  <c r="D33" i="6"/>
  <c r="E18" i="6"/>
  <c r="D15" i="6"/>
  <c r="D21" i="6"/>
  <c r="D24" i="6"/>
  <c r="D27" i="6"/>
  <c r="D30" i="6"/>
  <c r="F35" i="29"/>
  <c r="G12" i="6"/>
  <c r="E48" i="39"/>
  <c r="E48" i="40"/>
  <c r="H7" i="6"/>
  <c r="H10" i="6"/>
  <c r="H15" i="6"/>
  <c r="H21" i="6"/>
  <c r="H24" i="6"/>
  <c r="H27" i="6"/>
  <c r="H30" i="6"/>
  <c r="I7" i="6"/>
  <c r="D8" i="6"/>
  <c r="D13" i="6"/>
  <c r="D16" i="6"/>
  <c r="D22" i="6"/>
  <c r="D25" i="6"/>
  <c r="D28" i="6"/>
  <c r="D31" i="6"/>
  <c r="F11" i="6"/>
  <c r="H16" i="6"/>
  <c r="H28" i="6"/>
  <c r="I31" i="6"/>
  <c r="E11" i="6"/>
  <c r="H8" i="6"/>
  <c r="H13" i="6"/>
  <c r="H22" i="6"/>
  <c r="H25" i="6"/>
  <c r="G11" i="6"/>
  <c r="I13" i="6"/>
  <c r="D9" i="6"/>
  <c r="D11" i="6" s="1"/>
  <c r="D14" i="6"/>
  <c r="D20" i="6"/>
  <c r="D23" i="6"/>
  <c r="D26" i="6"/>
  <c r="D29" i="6"/>
  <c r="D32" i="6"/>
  <c r="D35" i="6"/>
  <c r="E17" i="6"/>
  <c r="M48" i="39"/>
  <c r="M48" i="40"/>
  <c r="I11" i="6" l="1"/>
  <c r="H11" i="6"/>
  <c r="G18" i="6"/>
  <c r="I12" i="6"/>
  <c r="H12" i="6"/>
  <c r="D12" i="6"/>
  <c r="D17" i="6"/>
  <c r="D18" i="6" l="1"/>
  <c r="I18" i="6"/>
  <c r="H18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<sst xmlns="http://schemas.openxmlformats.org/spreadsheetml/2006/main" count="1866" uniqueCount="242">
  <si>
    <t>Acumulado desde Enero</t>
  </si>
  <si>
    <t>Autoridad Portuaria</t>
  </si>
  <si>
    <t>Total</t>
  </si>
  <si>
    <t>GRANELES LÍQUIDOS</t>
  </si>
  <si>
    <t>GRANELES SÓLIDOS</t>
  </si>
  <si>
    <t>MERCANCÍA GENERAL</t>
  </si>
  <si>
    <t>Bahía de Cádiz</t>
  </si>
  <si>
    <t>Var. (%)</t>
  </si>
  <si>
    <t>Almería</t>
  </si>
  <si>
    <t>Bahía de Algeciras</t>
  </si>
  <si>
    <t>Avilés</t>
  </si>
  <si>
    <t>Alicante</t>
  </si>
  <si>
    <t>Variación</t>
  </si>
  <si>
    <t>Diferencia</t>
  </si>
  <si>
    <t>%</t>
  </si>
  <si>
    <t>CONCEPTO</t>
  </si>
  <si>
    <t>MERCANCÍAS SEGÚN SU PRESENTACIÓN</t>
  </si>
  <si>
    <t>OTRAS MERCANCÍAS</t>
  </si>
  <si>
    <t>A Coruña</t>
  </si>
  <si>
    <t>Datos en toneladas salvo indicación expresa</t>
  </si>
  <si>
    <t>RESUMEN DEL TRÁFICO PORTUARIO</t>
  </si>
  <si>
    <t>Graneles líquidos</t>
  </si>
  <si>
    <t>Graneles sólidos</t>
  </si>
  <si>
    <t>Mercancía general</t>
  </si>
  <si>
    <t>En contenedores</t>
  </si>
  <si>
    <t>Convencional</t>
  </si>
  <si>
    <t>SUBTOTAL</t>
  </si>
  <si>
    <t>Pesca</t>
  </si>
  <si>
    <t>Avituallamiento</t>
  </si>
  <si>
    <t>Combustibles líquidos</t>
  </si>
  <si>
    <t>Trafico interior</t>
  </si>
  <si>
    <t>TRÁFICO PORTUARIO TOTAL (*)</t>
  </si>
  <si>
    <t>Mercancías en tránsito</t>
  </si>
  <si>
    <t>Tráfico ro-ro</t>
  </si>
  <si>
    <t>Total (t)</t>
  </si>
  <si>
    <t>UTIS (uds.)</t>
  </si>
  <si>
    <t>Contenedores (TEUS)</t>
  </si>
  <si>
    <t>Buques mercantes</t>
  </si>
  <si>
    <t>Pasajeros (nº)</t>
  </si>
  <si>
    <t>Automóviles (uds.)</t>
  </si>
  <si>
    <t>En tránsito</t>
  </si>
  <si>
    <t>Total número</t>
  </si>
  <si>
    <t>Total GT</t>
  </si>
  <si>
    <t>Cruceros (nº)</t>
  </si>
  <si>
    <t>En régimen de transporte</t>
  </si>
  <si>
    <t>De crucero</t>
  </si>
  <si>
    <t>En régimen de pasaje</t>
  </si>
  <si>
    <t>RESUMEN DE MERCANCÍAS SEGÚN SU NATURALEZA Y PRESENTACIÓN</t>
  </si>
  <si>
    <t>OTROS DATOS DE TRÁFICO</t>
  </si>
  <si>
    <t>(*) Incluye cargas, descargas, tránsito, transbordo y taras</t>
  </si>
  <si>
    <t>1. TRÁFICO PORTUARIO TOTAL</t>
  </si>
  <si>
    <t>Datos en toneladas</t>
  </si>
  <si>
    <t>Incluye cargas, descargas, tránsito, transbordo y taras</t>
  </si>
  <si>
    <t>Taras de contenedores</t>
  </si>
  <si>
    <t>1.1. MERCANCÍAS SEGÚN SU PRESENTACIÓN</t>
  </si>
  <si>
    <t>2. GRANELES LÍQUIDOS</t>
  </si>
  <si>
    <t>Incluye cargas, descargas, tránsito y transbordo</t>
  </si>
  <si>
    <t>3. GRANELES SÓLIDOS</t>
  </si>
  <si>
    <t>4. MERCANCÍA GENERAL</t>
  </si>
  <si>
    <t>4.1. MERCANCÍA GENERAL EN CONTENEDORES</t>
  </si>
  <si>
    <t>5. PESCA</t>
  </si>
  <si>
    <t>6. AVITUALLAMIENTO</t>
  </si>
  <si>
    <t>6.1. AVITUALLAMIENTO DE COMBUSTIBLES LÍQUIDOS</t>
  </si>
  <si>
    <t>7. TRÁFICO INTERIOR</t>
  </si>
  <si>
    <t>8. MERCANCÍAS EN TRÁNSITO</t>
  </si>
  <si>
    <t>Incluye cargas y descargas en tránsito y taras</t>
  </si>
  <si>
    <t>8.1. MERCANCÍAS EN TRÁNSITO EN CONTENEDORES</t>
  </si>
  <si>
    <t>9. TRÁFICO RO-RO</t>
  </si>
  <si>
    <t>Datos en unidades</t>
  </si>
  <si>
    <t>Incluye camiones, remolques, semirremolques, plataformas, cabezas tractoras, furgones y otros equipos</t>
  </si>
  <si>
    <t>9.1. UNIDADES DE TRANSPORTE INTERMODAL RO-RO</t>
  </si>
  <si>
    <t>10. CONTENEDORES</t>
  </si>
  <si>
    <t>Datos en TEUS</t>
  </si>
  <si>
    <t>10.1. CONTENEDORES EN TRÁNSITO</t>
  </si>
  <si>
    <t>11.1. BUQUES MERCANTES (G.T.)</t>
  </si>
  <si>
    <t>11. BUQUES MERCANTES (NÚMERO)</t>
  </si>
  <si>
    <t>Datos en número</t>
  </si>
  <si>
    <t>Incluye tanques, graneleros, carga general, portacontenedores, ro-ro, de pasaje y otros buques mercantes</t>
  </si>
  <si>
    <t>Datos en GT</t>
  </si>
  <si>
    <t>11.2. BUQUES DE CRUCERO (NÚMERO)</t>
  </si>
  <si>
    <t>Incluye embarques, desembarques y tránsito</t>
  </si>
  <si>
    <t>12. PASAJEROS EN RÉGIMEN DE TRANSPORTE Y DE CRUCERO</t>
  </si>
  <si>
    <t>Incluye cargas de combustibles líquidos</t>
  </si>
  <si>
    <t>12.2. PASAJEROS DE CRUCERO</t>
  </si>
  <si>
    <t>13.1. AUTOMÓVILES EN RÉGIMEN DE PASAJE</t>
  </si>
  <si>
    <t>Incluye embarques y desembarques</t>
  </si>
  <si>
    <t>Incluye descargas de peces, moluscos, crustáceos y otros productos</t>
  </si>
  <si>
    <t>12.1. PASAJEROS EN RÉGIMEN DE TRANSPORTE</t>
  </si>
  <si>
    <t>MERCANCÍAS SEGÚN SU NATURALEZA</t>
  </si>
  <si>
    <t>Acumulado desde enero</t>
  </si>
  <si>
    <t>Grupo energético</t>
  </si>
  <si>
    <t>Petróleo crudo</t>
  </si>
  <si>
    <t>Fueloil</t>
  </si>
  <si>
    <t>Gasoil</t>
  </si>
  <si>
    <t>Gasolina</t>
  </si>
  <si>
    <t>Otros productos petrolíferos</t>
  </si>
  <si>
    <t>Gases energéticos de petróleo</t>
  </si>
  <si>
    <t>Carbón y coque de petróleo</t>
  </si>
  <si>
    <t>Gas natural</t>
  </si>
  <si>
    <t>Biocombustibles</t>
  </si>
  <si>
    <t>Grupo siderometalúrgico</t>
  </si>
  <si>
    <t>Mineral de hierro</t>
  </si>
  <si>
    <t>Otros minerales y residuos metálicos</t>
  </si>
  <si>
    <t>Chatarra de hierro</t>
  </si>
  <si>
    <t>Productos siderúrgicos</t>
  </si>
  <si>
    <t>Otros productos metalúrgicos</t>
  </si>
  <si>
    <t>Grupo minerales no metálicos</t>
  </si>
  <si>
    <t>Sal común</t>
  </si>
  <si>
    <t>Otros minerales no metálicos</t>
  </si>
  <si>
    <t>Grupo abonos</t>
  </si>
  <si>
    <t>Fosfatos</t>
  </si>
  <si>
    <t>Potasas</t>
  </si>
  <si>
    <t>Abonos naturales y artificiales</t>
  </si>
  <si>
    <t>Grupo productos químicos</t>
  </si>
  <si>
    <t>Productos químicos</t>
  </si>
  <si>
    <t>Grupo materiales de construcción</t>
  </si>
  <si>
    <t>Asfalto</t>
  </si>
  <si>
    <t>Cemento y clínker</t>
  </si>
  <si>
    <t>Materiales de construcción elaborados</t>
  </si>
  <si>
    <t>Grupo agroganadero y alimentario</t>
  </si>
  <si>
    <t>Cereales y sus harinas</t>
  </si>
  <si>
    <t>Habas de soja</t>
  </si>
  <si>
    <t>Frutas, hortalizas y legumbres</t>
  </si>
  <si>
    <t>Vinos, bebidas, alcoholes y derivados</t>
  </si>
  <si>
    <t>Conservas</t>
  </si>
  <si>
    <t>Tabaco, cacao, café y especias</t>
  </si>
  <si>
    <t>Aceites y grasas</t>
  </si>
  <si>
    <t>Otros productos alimenticios</t>
  </si>
  <si>
    <t>Pescado congelado y refrigerado</t>
  </si>
  <si>
    <t>Piensos y forrajes</t>
  </si>
  <si>
    <t>Grupo otras mercancías</t>
  </si>
  <si>
    <t>Maderas y corcho</t>
  </si>
  <si>
    <t>Papel y pasta</t>
  </si>
  <si>
    <t>Maquinaria, aparatos, herramientas y respuestos</t>
  </si>
  <si>
    <t>Resto de mercancías</t>
  </si>
  <si>
    <t>Grupo vehículos y elementos de transporte</t>
  </si>
  <si>
    <t>Vehículos y sus piezas</t>
  </si>
  <si>
    <t>Taras de equipamiento ro-ro</t>
  </si>
  <si>
    <t>Tara de contenedores</t>
  </si>
  <si>
    <t>TOTAL MERCANCÍAS SEGÚN SU NATURALEZA Y PRESENTACIÓN  (*)</t>
  </si>
  <si>
    <t>Melilla</t>
  </si>
  <si>
    <t>Marín y Ría de Pontevedra</t>
  </si>
  <si>
    <t>Gijón</t>
  </si>
  <si>
    <t>Ferrol-San Cibrao</t>
  </si>
  <si>
    <t>Cartagena</t>
  </si>
  <si>
    <t>Bilbao</t>
  </si>
  <si>
    <t>Las Palmas</t>
  </si>
  <si>
    <t>Ceuta</t>
  </si>
  <si>
    <t>Barcelona</t>
  </si>
  <si>
    <t>Huelva</t>
  </si>
  <si>
    <t>Castellón</t>
  </si>
  <si>
    <t xml:space="preserve"> </t>
  </si>
  <si>
    <t>Motril</t>
  </si>
  <si>
    <t>TOTAL</t>
  </si>
  <si>
    <t xml:space="preserve"> Agosto </t>
  </si>
  <si>
    <t xml:space="preserve"> Agosto</t>
  </si>
  <si>
    <t>(graneles líquidos, graneles sólidos y mercancía general)</t>
  </si>
  <si>
    <t>13.2. AUTOMÓVILES EN RÉGIMEN DE MERCANCÍA</t>
  </si>
  <si>
    <t>Incluye tractores, autobuses, turismos, camiones, vehículos especiales, motocicletas y resto</t>
  </si>
  <si>
    <t>Incluye inicio, fin de línea y tránsito</t>
  </si>
  <si>
    <t>Incluye cargas de combustibles líquidos, agua, hielo, provisiones y varios</t>
  </si>
  <si>
    <t>Incluye buques de crucero en cualquier tipo de situación (sin indicencias, en reparación, en avituallamiento, en construcción, en desguace e inactivo)</t>
  </si>
  <si>
    <t xml:space="preserve"> TOTAL MERCANCÍAS SEGÚN SU NATURALEZA Y PRESENTACIÓN  (*)</t>
  </si>
  <si>
    <t xml:space="preserve"> Agosto de 2025</t>
  </si>
  <si>
    <t>En régimen de mercancía</t>
  </si>
  <si>
    <t>Málaga</t>
  </si>
  <si>
    <t>10.2. CONTENEDORES ORIGEN-DESTINO NACIONAL</t>
  </si>
  <si>
    <t>Incluye descargas y cargas sin tránsito, y el origen o el destino, respectivamente, es nacional. No incluye transbordo</t>
  </si>
  <si>
    <t>10.3. CONTENEDORES IMPORT-EXPORT</t>
  </si>
  <si>
    <t>Incluye descargas y cargas sin tránsito, y el origen o el destino, respectivamente, no es nacional. No incluye transbordo</t>
  </si>
  <si>
    <t>Import-Export</t>
  </si>
  <si>
    <t>Origen-destino nacional</t>
  </si>
  <si>
    <t>Fecha: 22/12/2025</t>
  </si>
  <si>
    <t>Pasaia</t>
  </si>
  <si>
    <t>Maquinaria, aparatos, herramientas y repuestos</t>
  </si>
  <si>
    <t>Baleares</t>
  </si>
  <si>
    <t xml:space="preserve">Agosto </t>
  </si>
  <si>
    <t>Santa Cruz de Tenerife</t>
  </si>
  <si>
    <t>Santander</t>
  </si>
  <si>
    <t>Sevilla</t>
  </si>
  <si>
    <t>Tarragona</t>
  </si>
  <si>
    <t>Valencia</t>
  </si>
  <si>
    <t>Vigo</t>
  </si>
  <si>
    <t>Vilagarcía</t>
  </si>
  <si>
    <t>1. IMPORTACIONES TOTALES</t>
  </si>
  <si>
    <t>Var.(%)</t>
  </si>
  <si>
    <t>No incluye tránsito, ni taras ni transbordo y el país de origen es distinto a España</t>
  </si>
  <si>
    <t>1.1. IMPORTACIONES DE GRANELES LÍQUIDOS</t>
  </si>
  <si>
    <t>1.2. IMPORTACIONES DE GRANELES SÓLIDOS</t>
  </si>
  <si>
    <t>1.3. IMPORTACIONES DE MERCANCÍA GENERAL</t>
  </si>
  <si>
    <t>2. EXPORTACIONES TOTALES</t>
  </si>
  <si>
    <t>No incluye tránsito, ni taras ni transbordo y el país de destino es distinto a España</t>
  </si>
  <si>
    <t>2.1. EXPORTACIONES DE GRANELES LÍQUIDOS</t>
  </si>
  <si>
    <t>2.2. EXPORTACIONES DE GRANELES SÓLIDOS</t>
  </si>
  <si>
    <t>2.3. EXPORTACIONES DE MERCANCÍA GENERAL</t>
  </si>
  <si>
    <t>EVOLUCIÓN MENSUAL (toneladas)</t>
  </si>
  <si>
    <t>En la celda del mes actual del 2022 y 2021 copiar la fórmula del mes anterior y reemplazar el número del mes</t>
  </si>
  <si>
    <t>Año 2021: de enero al mes actual la fórmula está vinculada al resumen 2022 del mes correspondiente, para que los datos sean los más actualizados; para el resto de meses de 2021 la fórmula está vinculada al resumen 2021</t>
  </si>
  <si>
    <t xml:space="preserve">Gráfico 2022: incluir en Selcción datos el mes actual </t>
  </si>
  <si>
    <t>TRAFICO TOTAL</t>
  </si>
  <si>
    <t>GRANELES LIQUIDOS</t>
  </si>
  <si>
    <t>GRANELES SOLIDOS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</si>
  <si>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</si>
  <si>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</si>
  <si>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</si>
  <si>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</si>
  <si>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</si>
  <si>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</si>
  <si>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</si>
  <si>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</si>
  <si>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</si>
  <si>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</si>
  <si>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</si>
  <si>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</si>
  <si>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MERCANCIA GENERAL</t>
  </si>
  <si>
    <t>MERCANCIAS EN CONTENEDORES</t>
  </si>
  <si>
    <t>TEUS</t>
  </si>
  <si>
    <t>EVOLUCIÓN MENSUAL (%)</t>
  </si>
  <si>
    <t>Copiar la fórmula del mes anterior y actualizar de la siguiente forma:</t>
  </si>
  <si>
    <t>Tráfico total: la fórmula debe recoger de la celda AFx a la celda AF9 (para 2022) y de la celda AEx a la AE9 para 2021. Lo mismo para GL y GS pero cambiando la columna</t>
  </si>
  <si>
    <t>Mercancía General: la fórmula debe recoger de la celda AFx a la celda AF36 (para el 2022) y de la celda AEx a la AE36 para el 2021. Igual para M.en contenedores y Teus cambiando la columna</t>
  </si>
  <si>
    <t>Gráfico 2022: se incluirá en Selección datos el mes actual</t>
  </si>
  <si>
    <t>AFx a AF9</t>
  </si>
  <si>
    <t>AEx a AE9</t>
  </si>
  <si>
    <t>AFx a AF36</t>
  </si>
  <si>
    <t>AEx a AE36</t>
  </si>
  <si>
    <t>EVOLUCIÓN INTERANUAL (millones de toneladas)</t>
  </si>
  <si>
    <t>Añadir el mes actual en cada columna y copiar la fórmula del mes anterior, que habrá que cambiar de la siguiente forma:</t>
  </si>
  <si>
    <t>Tráfico total: la fórmula debe recoger de la celda AFx a la celda AF9 (para 2022) y de la celda AE20 a la AEx para 2021. Lo mismo para GL y GS pero cambiando la columna</t>
  </si>
  <si>
    <t>Mercancía General: la fórmula debe recoger de la celda AFx a la celda AF36 (para el 2022) y de la celda AE47 a la Aex para el 2021. Igual para M.en contenedores y Teus cambiando la columna</t>
  </si>
  <si>
    <t>En los gráficos se cambiará la Selección datos para que coja los datos del mes y los once meses anteriores</t>
  </si>
  <si>
    <t>Se marcará en gris la fila con los datos del mes anterior que ya no está en la Selección datos</t>
  </si>
  <si>
    <t>AE20 a AEx</t>
  </si>
  <si>
    <t xml:space="preserve">TEUS </t>
  </si>
  <si>
    <t>AE47 a AEx</t>
  </si>
  <si>
    <t>EVOLUCIÓN INTERANUAL (%)</t>
  </si>
  <si>
    <t>Tráfico total: la fórmula debe recoger de la celda AFx a la celda AF9 (para 2022) y de la celda AE20 a la AEx para 2021; también de la celda Aey a AE9 para el 2021 y de AD20 a Adx para 2020. Lo mismo para GL y GS pero cambiando la columna</t>
  </si>
  <si>
    <t>Mercancía General: la fórmula debe recoger de la celda AFx a la celda AF36 (para el 2022) y de la celda AE47 a la AEx para el 2021; además de la celda AEy a la AE36 para 2021 y de AD47 a Adx para 2020. Igual para M.en contenedores y Teus cambiando la columna</t>
  </si>
  <si>
    <t>AEy a AE9</t>
  </si>
  <si>
    <t>AD20 a ADx</t>
  </si>
  <si>
    <t>AEy a AE36</t>
  </si>
  <si>
    <t>AD47 a ADx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</si>
</sst>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\-yyyy;@"/>
    <numFmt numFmtId="165" formatCode="#,##0.0_ ;[Red]\-#,##0.0\ "/>
    <numFmt numFmtId="166" formatCode="#,##0_ ;[Red]\-#,##0\ "/>
    <numFmt numFmtId="167" formatCode="0.0"/>
    <numFmt numFmtId="168" formatCode="#,##0.0"/>
    <numFmt numFmtId="169" formatCode="[$-C0A]mmm\-yy;@"/>
    <numFmt numFmtId="170" formatCode="[$-C0A]mmmm\-yy;@"/>
  </numFmts>
  <fonts count="45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i/>
      <sz val="15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4" tint="-0.4999237037263100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28"/>
      <color rgb="FF0A0943"/>
      <name val="Archivo"/>
      <family val="2"/>
    </font>
    <font>
      <sz val="11"/>
      <color theme="1"/>
      <name val="Archivo"/>
      <family val="2"/>
    </font>
    <font>
      <sz val="11"/>
      <name val="Calibri"/>
      <family val="2"/>
      <scheme val="minor"/>
    </font>
    <font>
      <i/>
      <sz val="8"/>
      <color theme="1"/>
      <name val="Arial"/>
      <family val="2"/>
    </font>
    <font>
      <sz val="9"/>
      <color theme="1"/>
      <name val="Arial"/>
      <family val="2"/>
    </font>
    <font>
      <b/>
      <sz val="16"/>
      <color rgb="FF0A0A44"/>
      <name val="Arial"/>
      <family val="2"/>
    </font>
    <font>
      <b/>
      <sz val="8"/>
      <color rgb="FF363636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363636"/>
      <name val="Arial"/>
      <family val="2"/>
    </font>
    <font>
      <sz val="11"/>
      <color theme="0"/>
      <name val="Calibri"/>
      <family val="2"/>
      <scheme val="minor"/>
    </font>
    <font>
      <b/>
      <sz val="9"/>
      <color theme="0"/>
      <name val="Arial"/>
      <family val="2"/>
    </font>
    <font>
      <i/>
      <sz val="9"/>
      <color rgb="FFFF0000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12"/>
      <color rgb="FF0A0A44"/>
      <name val="Arial"/>
      <family val="2"/>
    </font>
    <font>
      <b/>
      <sz val="10"/>
      <color theme="0"/>
      <name val="Arial"/>
      <family val="2"/>
    </font>
    <font>
      <b/>
      <sz val="10"/>
      <color rgb="FF363636"/>
      <name val="Arial"/>
      <family val="2"/>
    </font>
    <font>
      <sz val="10"/>
      <color rgb="FF363636"/>
      <name val="Arial"/>
      <family val="2"/>
    </font>
    <font>
      <b/>
      <sz val="9"/>
      <color theme="1"/>
      <name val="Arial"/>
      <family val="2"/>
    </font>
    <font>
      <i/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rgb="FF0A0A44"/>
      <name val="Arial"/>
      <family val="2"/>
    </font>
    <font>
      <sz val="11"/>
      <color theme="0"/>
      <name val="Arial"/>
      <family val="2"/>
    </font>
    <font>
      <b/>
      <sz val="14"/>
      <color theme="1"/>
      <name val="Arial"/>
      <family val="2"/>
    </font>
    <font>
      <b/>
      <sz val="11"/>
      <color theme="0"/>
      <name val="Arial"/>
      <family val="2"/>
    </font>
    <font>
      <b/>
      <sz val="16"/>
      <color rgb="FF00408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A7BCE3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0A0A44"/>
        <bgColor indexed="64"/>
      </patternFill>
    </fill>
    <fill>
      <patternFill patternType="solid">
        <fgColor theme="0"/>
        <bgColor indexed="64"/>
      </patternFill>
    </fill>
  </fills>
  <borders count="75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A7BCE3"/>
      </left>
      <right style="thin">
        <color rgb="FFA7BCE3"/>
      </right>
      <top style="thin">
        <color theme="0"/>
      </top>
      <bottom/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 style="thin">
        <color rgb="FF0A0A44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/>
      <bottom style="thin">
        <color theme="0"/>
      </bottom>
      <diagonal/>
    </border>
    <border>
      <left/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auto="1"/>
      </top>
      <bottom style="thin">
        <color auto="1"/>
      </bottom>
      <diagonal/>
    </border>
    <border>
      <left style="thin">
        <color rgb="FFFFFFFF"/>
      </left>
      <right style="thin">
        <color rgb="FF0A0A44"/>
      </right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rgb="FFFFFFFF"/>
      </bottom>
      <diagonal/>
    </border>
    <border>
      <left/>
      <right/>
      <top style="thin">
        <color auto="1"/>
      </top>
      <bottom style="thin">
        <color rgb="FFFFFFFF"/>
      </bottom>
      <diagonal/>
    </border>
    <border>
      <left/>
      <right style="thin">
        <color auto="1"/>
      </right>
      <top style="thin">
        <color auto="1"/>
      </top>
      <bottom style="thin">
        <color rgb="FFFFFFFF"/>
      </bottom>
      <diagonal/>
    </border>
    <border>
      <left style="thin">
        <color auto="1"/>
      </left>
      <right/>
      <top style="thin">
        <color auto="1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auto="1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theme="0"/>
      </right>
      <top style="thin">
        <color theme="0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/>
      <top/>
      <bottom style="thin">
        <color theme="2" tint="-9.9948118533890809E-2"/>
      </bottom>
      <diagonal/>
    </border>
    <border>
      <left/>
      <right/>
      <top style="thin">
        <color theme="2" tint="-9.9948118533890809E-2"/>
      </top>
      <bottom/>
      <diagonal/>
    </border>
    <border>
      <left style="thin">
        <color theme="0"/>
      </left>
      <right/>
      <top/>
      <bottom style="thin">
        <color theme="2" tint="-9.9948118533890809E-2"/>
      </bottom>
      <diagonal/>
    </border>
    <border>
      <left style="thin">
        <color theme="0"/>
      </left>
      <right/>
      <top style="thin">
        <color theme="2" tint="-9.9948118533890809E-2"/>
      </top>
      <bottom/>
      <diagonal/>
    </border>
    <border>
      <left/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38" fillId="0" borderId="0"/>
  </cellStyleXfs>
  <cellXfs count="284">
    <xf numFmtId="0" fontId="0" fillId="0" borderId="0" xfId="0"/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/>
    <xf numFmtId="0" fontId="2" fillId="0" borderId="0" xfId="0" applyFont="1"/>
    <xf numFmtId="0" fontId="6" fillId="0" borderId="0" xfId="0" applyFont="1"/>
    <xf numFmtId="0" fontId="0" fillId="0" borderId="1" xfId="0" applyBorder="1"/>
    <xf numFmtId="164" fontId="7" fillId="0" borderId="0" xfId="0" applyNumberFormat="1" applyFont="1"/>
    <xf numFmtId="0" fontId="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left" vertical="top"/>
    </xf>
    <xf numFmtId="0" fontId="7" fillId="0" borderId="0" xfId="0" applyFont="1"/>
    <xf numFmtId="0" fontId="13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4" fillId="0" borderId="7" xfId="0" applyFont="1" applyBorder="1"/>
    <xf numFmtId="0" fontId="15" fillId="0" borderId="7" xfId="0" applyFont="1" applyBorder="1"/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1" fillId="0" borderId="0" xfId="0" applyFont="1"/>
    <xf numFmtId="0" fontId="22" fillId="0" borderId="0" xfId="0" applyFont="1" applyAlignment="1">
      <alignment horizontal="right"/>
    </xf>
    <xf numFmtId="0" fontId="23" fillId="2" borderId="4" xfId="0" applyFont="1" applyFill="1" applyBorder="1" applyAlignment="1">
      <alignment horizontal="left" vertical="center"/>
    </xf>
    <xf numFmtId="0" fontId="23" fillId="2" borderId="8" xfId="0" applyFont="1" applyFill="1" applyBorder="1" applyAlignment="1">
      <alignment horizontal="left" vertical="center"/>
    </xf>
    <xf numFmtId="0" fontId="7" fillId="0" borderId="1" xfId="0" applyFont="1" applyBorder="1"/>
    <xf numFmtId="0" fontId="12" fillId="0" borderId="1" xfId="0" applyFont="1" applyBorder="1"/>
    <xf numFmtId="0" fontId="24" fillId="0" borderId="0" xfId="0" applyFont="1"/>
    <xf numFmtId="0" fontId="22" fillId="3" borderId="16" xfId="0" applyFont="1" applyFill="1" applyBorder="1" applyAlignment="1">
      <alignment horizontal="left" vertical="center"/>
    </xf>
    <xf numFmtId="0" fontId="20" fillId="3" borderId="10" xfId="0" applyFont="1" applyFill="1" applyBorder="1" applyAlignment="1">
      <alignment horizontal="right" vertical="center"/>
    </xf>
    <xf numFmtId="0" fontId="20" fillId="4" borderId="4" xfId="0" applyFont="1" applyFill="1" applyBorder="1" applyAlignment="1">
      <alignment horizontal="left" vertical="center"/>
    </xf>
    <xf numFmtId="0" fontId="20" fillId="4" borderId="8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17" fillId="0" borderId="0" xfId="0" applyFont="1" applyAlignment="1">
      <alignment vertical="center"/>
    </xf>
    <xf numFmtId="3" fontId="28" fillId="4" borderId="6" xfId="0" applyNumberFormat="1" applyFont="1" applyFill="1" applyBorder="1" applyAlignment="1">
      <alignment vertical="center"/>
    </xf>
    <xf numFmtId="3" fontId="28" fillId="0" borderId="6" xfId="0" applyNumberFormat="1" applyFont="1" applyBorder="1" applyAlignment="1">
      <alignment vertical="center"/>
    </xf>
    <xf numFmtId="3" fontId="29" fillId="3" borderId="12" xfId="0" applyNumberFormat="1" applyFont="1" applyFill="1" applyBorder="1" applyAlignment="1">
      <alignment horizontal="right" vertical="center"/>
    </xf>
    <xf numFmtId="3" fontId="29" fillId="3" borderId="4" xfId="0" applyNumberFormat="1" applyFont="1" applyFill="1" applyBorder="1" applyAlignment="1">
      <alignment horizontal="right" vertical="center"/>
    </xf>
    <xf numFmtId="3" fontId="28" fillId="4" borderId="12" xfId="0" applyNumberFormat="1" applyFont="1" applyFill="1" applyBorder="1" applyAlignment="1">
      <alignment horizontal="right" vertical="center"/>
    </xf>
    <xf numFmtId="3" fontId="28" fillId="4" borderId="8" xfId="0" applyNumberFormat="1" applyFont="1" applyFill="1" applyBorder="1" applyAlignment="1">
      <alignment horizontal="right" vertical="center"/>
    </xf>
    <xf numFmtId="3" fontId="28" fillId="4" borderId="4" xfId="0" applyNumberFormat="1" applyFont="1" applyFill="1" applyBorder="1" applyAlignment="1">
      <alignment horizontal="right" vertical="center"/>
    </xf>
    <xf numFmtId="3" fontId="28" fillId="4" borderId="10" xfId="0" applyNumberFormat="1" applyFont="1" applyFill="1" applyBorder="1" applyAlignment="1">
      <alignment horizontal="right" vertical="center"/>
    </xf>
    <xf numFmtId="3" fontId="28" fillId="4" borderId="6" xfId="0" applyNumberFormat="1" applyFont="1" applyFill="1" applyBorder="1" applyAlignment="1">
      <alignment horizontal="right" vertical="center"/>
    </xf>
    <xf numFmtId="3" fontId="28" fillId="0" borderId="4" xfId="0" applyNumberFormat="1" applyFont="1" applyBorder="1" applyAlignment="1">
      <alignment horizontal="right" vertical="center"/>
    </xf>
    <xf numFmtId="3" fontId="28" fillId="0" borderId="9" xfId="0" applyNumberFormat="1" applyFont="1" applyBorder="1" applyAlignment="1">
      <alignment horizontal="right" vertical="center"/>
    </xf>
    <xf numFmtId="3" fontId="28" fillId="0" borderId="8" xfId="0" applyNumberFormat="1" applyFont="1" applyBorder="1" applyAlignment="1">
      <alignment horizontal="right" vertical="center"/>
    </xf>
    <xf numFmtId="3" fontId="28" fillId="4" borderId="3" xfId="0" applyNumberFormat="1" applyFont="1" applyFill="1" applyBorder="1" applyAlignment="1">
      <alignment horizontal="right" vertical="center"/>
    </xf>
    <xf numFmtId="3" fontId="28" fillId="4" borderId="13" xfId="0" applyNumberFormat="1" applyFont="1" applyFill="1" applyBorder="1" applyAlignment="1">
      <alignment horizontal="right" vertical="center"/>
    </xf>
    <xf numFmtId="166" fontId="28" fillId="4" borderId="4" xfId="0" applyNumberFormat="1" applyFont="1" applyFill="1" applyBorder="1" applyAlignment="1">
      <alignment horizontal="right" vertical="center"/>
    </xf>
    <xf numFmtId="165" fontId="28" fillId="4" borderId="4" xfId="0" applyNumberFormat="1" applyFont="1" applyFill="1" applyBorder="1" applyAlignment="1">
      <alignment horizontal="right" vertical="center"/>
    </xf>
    <xf numFmtId="3" fontId="28" fillId="2" borderId="4" xfId="0" applyNumberFormat="1" applyFont="1" applyFill="1" applyBorder="1" applyAlignment="1">
      <alignment horizontal="right" vertical="center"/>
    </xf>
    <xf numFmtId="166" fontId="28" fillId="2" borderId="4" xfId="0" applyNumberFormat="1" applyFont="1" applyFill="1" applyBorder="1" applyAlignment="1">
      <alignment horizontal="right" vertical="center"/>
    </xf>
    <xf numFmtId="165" fontId="28" fillId="2" borderId="4" xfId="0" applyNumberFormat="1" applyFont="1" applyFill="1" applyBorder="1" applyAlignment="1">
      <alignment horizontal="right" vertical="center"/>
    </xf>
    <xf numFmtId="3" fontId="28" fillId="4" borderId="1" xfId="0" applyNumberFormat="1" applyFont="1" applyFill="1" applyBorder="1" applyAlignment="1">
      <alignment horizontal="right" vertical="center"/>
    </xf>
    <xf numFmtId="3" fontId="28" fillId="4" borderId="0" xfId="0" applyNumberFormat="1" applyFont="1" applyFill="1" applyAlignment="1">
      <alignment horizontal="right" vertical="center"/>
    </xf>
    <xf numFmtId="3" fontId="28" fillId="0" borderId="14" xfId="0" applyNumberFormat="1" applyFont="1" applyBorder="1" applyAlignment="1">
      <alignment horizontal="right" vertical="center"/>
    </xf>
    <xf numFmtId="3" fontId="28" fillId="0" borderId="1" xfId="0" applyNumberFormat="1" applyFont="1" applyBorder="1" applyAlignment="1">
      <alignment horizontal="right" vertical="center"/>
    </xf>
    <xf numFmtId="3" fontId="28" fillId="0" borderId="6" xfId="0" applyNumberFormat="1" applyFont="1" applyBorder="1" applyAlignment="1">
      <alignment horizontal="right" vertical="center"/>
    </xf>
    <xf numFmtId="3" fontId="28" fillId="0" borderId="0" xfId="0" applyNumberFormat="1" applyFont="1" applyAlignment="1">
      <alignment horizontal="right" vertical="center"/>
    </xf>
    <xf numFmtId="0" fontId="7" fillId="0" borderId="10" xfId="0" applyFont="1" applyBorder="1"/>
    <xf numFmtId="0" fontId="17" fillId="0" borderId="10" xfId="0" applyFont="1" applyBorder="1" applyAlignment="1">
      <alignment vertical="center"/>
    </xf>
    <xf numFmtId="164" fontId="22" fillId="0" borderId="0" xfId="0" applyNumberFormat="1" applyFont="1" applyAlignment="1">
      <alignment horizontal="right" vertical="center"/>
    </xf>
    <xf numFmtId="0" fontId="16" fillId="0" borderId="0" xfId="0" applyFont="1"/>
    <xf numFmtId="3" fontId="30" fillId="5" borderId="12" xfId="0" applyNumberFormat="1" applyFont="1" applyFill="1" applyBorder="1" applyAlignment="1">
      <alignment horizontal="right" vertical="center"/>
    </xf>
    <xf numFmtId="3" fontId="30" fillId="5" borderId="8" xfId="0" applyNumberFormat="1" applyFont="1" applyFill="1" applyBorder="1" applyAlignment="1">
      <alignment horizontal="right" vertical="center"/>
    </xf>
    <xf numFmtId="3" fontId="30" fillId="5" borderId="6" xfId="0" applyNumberFormat="1" applyFont="1" applyFill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0" fontId="19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3" fontId="32" fillId="5" borderId="14" xfId="0" applyNumberFormat="1" applyFont="1" applyFill="1" applyBorder="1" applyAlignment="1">
      <alignment horizontal="right" vertical="center"/>
    </xf>
    <xf numFmtId="165" fontId="32" fillId="5" borderId="14" xfId="0" applyNumberFormat="1" applyFont="1" applyFill="1" applyBorder="1" applyAlignment="1">
      <alignment horizontal="right" vertical="center"/>
    </xf>
    <xf numFmtId="166" fontId="34" fillId="6" borderId="9" xfId="0" applyNumberFormat="1" applyFont="1" applyFill="1" applyBorder="1" applyAlignment="1">
      <alignment horizontal="right" vertical="center"/>
    </xf>
    <xf numFmtId="165" fontId="34" fillId="6" borderId="9" xfId="0" applyNumberFormat="1" applyFont="1" applyFill="1" applyBorder="1" applyAlignment="1">
      <alignment horizontal="right" vertical="center"/>
    </xf>
    <xf numFmtId="0" fontId="32" fillId="5" borderId="6" xfId="0" applyFont="1" applyFill="1" applyBorder="1" applyAlignment="1">
      <alignment horizontal="center" vertical="center"/>
    </xf>
    <xf numFmtId="165" fontId="34" fillId="6" borderId="17" xfId="0" applyNumberFormat="1" applyFont="1" applyFill="1" applyBorder="1" applyAlignment="1">
      <alignment horizontal="right" vertical="center"/>
    </xf>
    <xf numFmtId="0" fontId="33" fillId="0" borderId="8" xfId="0" applyFont="1" applyBorder="1" applyAlignment="1">
      <alignment vertical="center"/>
    </xf>
    <xf numFmtId="3" fontId="34" fillId="0" borderId="18" xfId="0" applyNumberFormat="1" applyFont="1" applyBorder="1" applyAlignment="1">
      <alignment horizontal="right" vertical="center"/>
    </xf>
    <xf numFmtId="3" fontId="34" fillId="0" borderId="19" xfId="0" applyNumberFormat="1" applyFont="1" applyBorder="1" applyAlignment="1">
      <alignment horizontal="right" vertical="center"/>
    </xf>
    <xf numFmtId="3" fontId="34" fillId="0" borderId="20" xfId="0" applyNumberFormat="1" applyFont="1" applyBorder="1" applyAlignment="1">
      <alignment horizontal="right" vertical="center"/>
    </xf>
    <xf numFmtId="3" fontId="34" fillId="0" borderId="9" xfId="0" applyNumberFormat="1" applyFont="1" applyBorder="1" applyAlignment="1">
      <alignment horizontal="right" vertical="center"/>
    </xf>
    <xf numFmtId="3" fontId="34" fillId="0" borderId="21" xfId="0" applyNumberFormat="1" applyFont="1" applyBorder="1" applyAlignment="1">
      <alignment horizontal="right" vertical="center"/>
    </xf>
    <xf numFmtId="3" fontId="34" fillId="0" borderId="22" xfId="0" applyNumberFormat="1" applyFont="1" applyBorder="1" applyAlignment="1">
      <alignment horizontal="right" vertical="center"/>
    </xf>
    <xf numFmtId="3" fontId="34" fillId="0" borderId="23" xfId="0" applyNumberFormat="1" applyFont="1" applyBorder="1" applyAlignment="1">
      <alignment horizontal="right" vertical="center"/>
    </xf>
    <xf numFmtId="166" fontId="34" fillId="6" borderId="19" xfId="0" applyNumberFormat="1" applyFont="1" applyFill="1" applyBorder="1" applyAlignment="1">
      <alignment horizontal="right" vertical="center"/>
    </xf>
    <xf numFmtId="165" fontId="34" fillId="6" borderId="24" xfId="0" applyNumberFormat="1" applyFont="1" applyFill="1" applyBorder="1" applyAlignment="1">
      <alignment horizontal="right" vertical="center"/>
    </xf>
    <xf numFmtId="166" fontId="34" fillId="6" borderId="23" xfId="0" applyNumberFormat="1" applyFont="1" applyFill="1" applyBorder="1" applyAlignment="1">
      <alignment horizontal="right" vertical="center"/>
    </xf>
    <xf numFmtId="165" fontId="34" fillId="6" borderId="25" xfId="0" applyNumberFormat="1" applyFont="1" applyFill="1" applyBorder="1" applyAlignment="1">
      <alignment horizontal="right" vertical="center"/>
    </xf>
    <xf numFmtId="0" fontId="33" fillId="0" borderId="26" xfId="0" applyFont="1" applyBorder="1" applyAlignment="1">
      <alignment vertical="center"/>
    </xf>
    <xf numFmtId="3" fontId="34" fillId="0" borderId="27" xfId="0" applyNumberFormat="1" applyFont="1" applyBorder="1" applyAlignment="1">
      <alignment horizontal="right" vertical="center"/>
    </xf>
    <xf numFmtId="165" fontId="34" fillId="6" borderId="19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vertical="center"/>
    </xf>
    <xf numFmtId="3" fontId="34" fillId="0" borderId="29" xfId="0" applyNumberFormat="1" applyFont="1" applyBorder="1" applyAlignment="1">
      <alignment horizontal="right" vertical="center"/>
    </xf>
    <xf numFmtId="165" fontId="34" fillId="6" borderId="23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horizontal="left" vertical="center"/>
    </xf>
    <xf numFmtId="166" fontId="34" fillId="6" borderId="30" xfId="0" applyNumberFormat="1" applyFont="1" applyFill="1" applyBorder="1" applyAlignment="1">
      <alignment horizontal="right" vertical="center"/>
    </xf>
    <xf numFmtId="165" fontId="34" fillId="6" borderId="30" xfId="0" applyNumberFormat="1" applyFont="1" applyFill="1" applyBorder="1" applyAlignment="1">
      <alignment horizontal="right" vertical="center"/>
    </xf>
    <xf numFmtId="165" fontId="34" fillId="6" borderId="31" xfId="0" applyNumberFormat="1" applyFont="1" applyFill="1" applyBorder="1" applyAlignment="1">
      <alignment horizontal="right" vertical="center"/>
    </xf>
    <xf numFmtId="0" fontId="33" fillId="3" borderId="32" xfId="0" applyFont="1" applyFill="1" applyBorder="1" applyAlignment="1">
      <alignment horizontal="left" vertical="center" wrapText="1"/>
    </xf>
    <xf numFmtId="0" fontId="35" fillId="0" borderId="0" xfId="0" applyFont="1" applyAlignment="1">
      <alignment horizontal="right" vertical="center"/>
    </xf>
    <xf numFmtId="0" fontId="36" fillId="0" borderId="0" xfId="0" applyFont="1" applyAlignment="1">
      <alignment vertical="center"/>
    </xf>
    <xf numFmtId="3" fontId="34" fillId="4" borderId="9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vertical="center"/>
    </xf>
    <xf numFmtId="3" fontId="34" fillId="4" borderId="20" xfId="0" applyNumberFormat="1" applyFont="1" applyFill="1" applyBorder="1" applyAlignment="1">
      <alignment horizontal="right" vertical="center"/>
    </xf>
    <xf numFmtId="0" fontId="33" fillId="4" borderId="26" xfId="0" applyFont="1" applyFill="1" applyBorder="1" applyAlignment="1">
      <alignment vertical="center"/>
    </xf>
    <xf numFmtId="3" fontId="34" fillId="4" borderId="27" xfId="0" applyNumberFormat="1" applyFont="1" applyFill="1" applyBorder="1" applyAlignment="1">
      <alignment horizontal="right" vertical="center"/>
    </xf>
    <xf numFmtId="3" fontId="34" fillId="4" borderId="19" xfId="0" applyNumberFormat="1" applyFont="1" applyFill="1" applyBorder="1" applyAlignment="1">
      <alignment horizontal="right" vertical="center"/>
    </xf>
    <xf numFmtId="0" fontId="33" fillId="4" borderId="28" xfId="0" applyFont="1" applyFill="1" applyBorder="1" applyAlignment="1">
      <alignment vertical="center"/>
    </xf>
    <xf numFmtId="3" fontId="34" fillId="4" borderId="29" xfId="0" applyNumberFormat="1" applyFont="1" applyFill="1" applyBorder="1" applyAlignment="1">
      <alignment horizontal="right" vertical="center"/>
    </xf>
    <xf numFmtId="3" fontId="34" fillId="4" borderId="23" xfId="0" applyNumberFormat="1" applyFont="1" applyFill="1" applyBorder="1" applyAlignment="1">
      <alignment horizontal="right" vertical="center"/>
    </xf>
    <xf numFmtId="0" fontId="33" fillId="4" borderId="33" xfId="0" applyFont="1" applyFill="1" applyBorder="1" applyAlignment="1">
      <alignment vertical="center"/>
    </xf>
    <xf numFmtId="3" fontId="34" fillId="4" borderId="34" xfId="0" applyNumberFormat="1" applyFont="1" applyFill="1" applyBorder="1" applyAlignment="1">
      <alignment horizontal="right" vertical="center"/>
    </xf>
    <xf numFmtId="3" fontId="34" fillId="4" borderId="30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horizontal="left" vertical="center"/>
    </xf>
    <xf numFmtId="3" fontId="34" fillId="4" borderId="21" xfId="0" applyNumberFormat="1" applyFont="1" applyFill="1" applyBorder="1" applyAlignment="1">
      <alignment horizontal="right" vertical="center"/>
    </xf>
    <xf numFmtId="3" fontId="34" fillId="4" borderId="18" xfId="0" applyNumberFormat="1" applyFont="1" applyFill="1" applyBorder="1" applyAlignment="1">
      <alignment horizontal="right" vertical="center"/>
    </xf>
    <xf numFmtId="3" fontId="34" fillId="4" borderId="22" xfId="0" applyNumberFormat="1" applyFont="1" applyFill="1" applyBorder="1" applyAlignment="1">
      <alignment horizontal="right" vertical="center"/>
    </xf>
    <xf numFmtId="3" fontId="34" fillId="4" borderId="35" xfId="0" applyNumberFormat="1" applyFont="1" applyFill="1" applyBorder="1" applyAlignment="1">
      <alignment horizontal="right" vertical="center"/>
    </xf>
    <xf numFmtId="0" fontId="0" fillId="0" borderId="36" xfId="0" applyBorder="1"/>
    <xf numFmtId="0" fontId="0" fillId="6" borderId="0" xfId="0" applyFill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0" xfId="0" applyAlignment="1">
      <alignment horizontal="left"/>
    </xf>
    <xf numFmtId="0" fontId="37" fillId="0" borderId="0" xfId="0" applyFont="1"/>
    <xf numFmtId="168" fontId="30" fillId="5" borderId="10" xfId="0" applyNumberFormat="1" applyFont="1" applyFill="1" applyBorder="1" applyAlignment="1">
      <alignment horizontal="right" vertical="center"/>
    </xf>
    <xf numFmtId="167" fontId="28" fillId="4" borderId="6" xfId="0" applyNumberFormat="1" applyFont="1" applyFill="1" applyBorder="1" applyAlignment="1">
      <alignment horizontal="right" vertical="center"/>
    </xf>
    <xf numFmtId="167" fontId="28" fillId="4" borderId="4" xfId="0" applyNumberFormat="1" applyFont="1" applyFill="1" applyBorder="1" applyAlignment="1">
      <alignment horizontal="right" vertical="center"/>
    </xf>
    <xf numFmtId="167" fontId="28" fillId="0" borderId="3" xfId="0" applyNumberFormat="1" applyFont="1" applyBorder="1" applyAlignment="1">
      <alignment horizontal="right" vertical="center"/>
    </xf>
    <xf numFmtId="167" fontId="28" fillId="0" borderId="1" xfId="0" applyNumberFormat="1" applyFont="1" applyBorder="1" applyAlignment="1">
      <alignment horizontal="right" vertical="center"/>
    </xf>
    <xf numFmtId="167" fontId="29" fillId="3" borderId="6" xfId="0" applyNumberFormat="1" applyFont="1" applyFill="1" applyBorder="1" applyAlignment="1">
      <alignment horizontal="right" vertical="center"/>
    </xf>
    <xf numFmtId="167" fontId="28" fillId="4" borderId="5" xfId="0" applyNumberFormat="1" applyFont="1" applyFill="1" applyBorder="1" applyAlignment="1">
      <alignment horizontal="right" vertical="center"/>
    </xf>
    <xf numFmtId="167" fontId="28" fillId="0" borderId="7" xfId="0" applyNumberFormat="1" applyFont="1" applyBorder="1" applyAlignment="1">
      <alignment horizontal="right" vertical="center"/>
    </xf>
    <xf numFmtId="0" fontId="20" fillId="4" borderId="3" xfId="0" applyFont="1" applyFill="1" applyBorder="1" applyAlignment="1">
      <alignment horizontal="left" vertical="center"/>
    </xf>
    <xf numFmtId="0" fontId="0" fillId="0" borderId="41" xfId="0" applyBorder="1"/>
    <xf numFmtId="0" fontId="0" fillId="0" borderId="42" xfId="0" applyBorder="1"/>
    <xf numFmtId="0" fontId="27" fillId="0" borderId="0" xfId="0" applyFont="1"/>
    <xf numFmtId="0" fontId="0" fillId="0" borderId="36" xfId="0" applyBorder="1" applyAlignment="1">
      <alignment horizontal="left"/>
    </xf>
    <xf numFmtId="3" fontId="25" fillId="5" borderId="0" xfId="0" applyNumberFormat="1" applyFont="1" applyFill="1" applyAlignment="1">
      <alignment horizontal="right" vertical="center"/>
    </xf>
    <xf numFmtId="0" fontId="30" fillId="5" borderId="1" xfId="0" applyFont="1" applyFill="1" applyBorder="1" applyAlignment="1">
      <alignment horizontal="center" vertical="center"/>
    </xf>
    <xf numFmtId="0" fontId="20" fillId="4" borderId="11" xfId="0" applyFont="1" applyFill="1" applyBorder="1" applyAlignment="1">
      <alignment horizontal="left" vertical="center"/>
    </xf>
    <xf numFmtId="0" fontId="30" fillId="5" borderId="10" xfId="0" applyFont="1" applyFill="1" applyBorder="1" applyAlignment="1">
      <alignment horizontal="left" vertical="center" indent="1"/>
    </xf>
    <xf numFmtId="3" fontId="20" fillId="3" borderId="4" xfId="0" applyNumberFormat="1" applyFont="1" applyFill="1" applyBorder="1" applyAlignment="1">
      <alignment horizontal="right" vertical="center"/>
    </xf>
    <xf numFmtId="3" fontId="20" fillId="3" borderId="6" xfId="0" applyNumberFormat="1" applyFont="1" applyFill="1" applyBorder="1" applyAlignment="1">
      <alignment horizontal="right" vertical="center"/>
    </xf>
    <xf numFmtId="3" fontId="20" fillId="3" borderId="12" xfId="0" applyNumberFormat="1" applyFont="1" applyFill="1" applyBorder="1" applyAlignment="1">
      <alignment horizontal="right" vertical="center"/>
    </xf>
    <xf numFmtId="0" fontId="27" fillId="0" borderId="9" xfId="0" applyFont="1" applyBorder="1" applyAlignment="1">
      <alignment vertical="center"/>
    </xf>
    <xf numFmtId="0" fontId="26" fillId="0" borderId="7" xfId="0" applyFont="1" applyBorder="1" applyAlignment="1">
      <alignment vertical="center"/>
    </xf>
    <xf numFmtId="0" fontId="28" fillId="0" borderId="8" xfId="0" applyFont="1" applyBorder="1" applyAlignment="1">
      <alignment horizontal="right" vertical="center"/>
    </xf>
    <xf numFmtId="0" fontId="27" fillId="0" borderId="4" xfId="0" applyFont="1" applyBorder="1" applyAlignment="1">
      <alignment horizontal="left" vertical="center"/>
    </xf>
    <xf numFmtId="0" fontId="30" fillId="5" borderId="4" xfId="0" applyFont="1" applyFill="1" applyBorder="1" applyAlignment="1">
      <alignment horizontal="center" vertical="center"/>
    </xf>
    <xf numFmtId="3" fontId="28" fillId="4" borderId="4" xfId="0" applyNumberFormat="1" applyFont="1" applyFill="1" applyBorder="1" applyAlignment="1">
      <alignment vertical="center"/>
    </xf>
    <xf numFmtId="0" fontId="7" fillId="0" borderId="43" xfId="0" applyFont="1" applyBorder="1"/>
    <xf numFmtId="0" fontId="28" fillId="0" borderId="11" xfId="0" applyFont="1" applyBorder="1" applyAlignment="1">
      <alignment horizontal="right" vertical="center"/>
    </xf>
    <xf numFmtId="0" fontId="28" fillId="0" borderId="4" xfId="0" applyFont="1" applyBorder="1" applyAlignment="1">
      <alignment horizontal="right" vertical="center"/>
    </xf>
    <xf numFmtId="0" fontId="28" fillId="0" borderId="4" xfId="0" applyFont="1" applyBorder="1" applyAlignment="1">
      <alignment vertical="center"/>
    </xf>
    <xf numFmtId="0" fontId="30" fillId="5" borderId="7" xfId="0" applyFont="1" applyFill="1" applyBorder="1" applyAlignment="1">
      <alignment horizontal="center" vertical="center"/>
    </xf>
    <xf numFmtId="0" fontId="7" fillId="0" borderId="44" xfId="0" applyFont="1" applyBorder="1"/>
    <xf numFmtId="3" fontId="25" fillId="5" borderId="8" xfId="0" applyNumberFormat="1" applyFont="1" applyFill="1" applyBorder="1" applyAlignment="1">
      <alignment horizontal="right" vertical="center"/>
    </xf>
    <xf numFmtId="167" fontId="25" fillId="5" borderId="5" xfId="0" applyNumberFormat="1" applyFont="1" applyFill="1" applyBorder="1" applyAlignment="1">
      <alignment horizontal="right" vertical="center"/>
    </xf>
    <xf numFmtId="3" fontId="25" fillId="5" borderId="4" xfId="0" applyNumberFormat="1" applyFont="1" applyFill="1" applyBorder="1" applyAlignment="1">
      <alignment vertical="center"/>
    </xf>
    <xf numFmtId="3" fontId="32" fillId="5" borderId="6" xfId="0" applyNumberFormat="1" applyFont="1" applyFill="1" applyBorder="1" applyAlignment="1">
      <alignment horizontal="right" vertical="center"/>
    </xf>
    <xf numFmtId="165" fontId="32" fillId="5" borderId="6" xfId="0" applyNumberFormat="1" applyFont="1" applyFill="1" applyBorder="1" applyAlignment="1">
      <alignment horizontal="right" vertical="center"/>
    </xf>
    <xf numFmtId="168" fontId="30" fillId="5" borderId="8" xfId="0" applyNumberFormat="1" applyFont="1" applyFill="1" applyBorder="1" applyAlignment="1">
      <alignment horizontal="right" vertical="center"/>
    </xf>
    <xf numFmtId="3" fontId="30" fillId="5" borderId="4" xfId="0" applyNumberFormat="1" applyFont="1" applyFill="1" applyBorder="1" applyAlignment="1">
      <alignment horizontal="right" vertical="center"/>
    </xf>
    <xf numFmtId="0" fontId="30" fillId="5" borderId="7" xfId="0" applyFont="1" applyFill="1" applyBorder="1" applyAlignment="1">
      <alignment horizontal="left" vertical="center" indent="1"/>
    </xf>
    <xf numFmtId="0" fontId="32" fillId="5" borderId="45" xfId="0" applyFont="1" applyFill="1" applyBorder="1" applyAlignment="1">
      <alignment horizontal="center" vertical="center"/>
    </xf>
    <xf numFmtId="0" fontId="33" fillId="3" borderId="53" xfId="0" applyFont="1" applyFill="1" applyBorder="1" applyAlignment="1">
      <alignment horizontal="left" vertical="center" wrapText="1"/>
    </xf>
    <xf numFmtId="0" fontId="33" fillId="2" borderId="54" xfId="0" applyFont="1" applyFill="1" applyBorder="1" applyAlignment="1">
      <alignment horizontal="left" vertical="center" wrapText="1"/>
    </xf>
    <xf numFmtId="3" fontId="34" fillId="2" borderId="55" xfId="0" applyNumberFormat="1" applyFont="1" applyFill="1" applyBorder="1" applyAlignment="1">
      <alignment horizontal="right" vertical="center" wrapText="1"/>
    </xf>
    <xf numFmtId="3" fontId="34" fillId="2" borderId="56" xfId="0" applyNumberFormat="1" applyFont="1" applyFill="1" applyBorder="1" applyAlignment="1">
      <alignment horizontal="right" vertical="center" wrapText="1"/>
    </xf>
    <xf numFmtId="166" fontId="34" fillId="2" borderId="30" xfId="0" applyNumberFormat="1" applyFont="1" applyFill="1" applyBorder="1" applyAlignment="1">
      <alignment horizontal="right" vertical="center" wrapText="1"/>
    </xf>
    <xf numFmtId="165" fontId="34" fillId="2" borderId="57" xfId="0" applyNumberFormat="1" applyFont="1" applyFill="1" applyBorder="1" applyAlignment="1">
      <alignment horizontal="right" vertical="center" wrapText="1"/>
    </xf>
    <xf numFmtId="3" fontId="34" fillId="2" borderId="58" xfId="0" applyNumberFormat="1" applyFont="1" applyFill="1" applyBorder="1" applyAlignment="1">
      <alignment horizontal="right" vertical="center" wrapText="1"/>
    </xf>
    <xf numFmtId="0" fontId="22" fillId="0" borderId="60" xfId="0" applyFont="1" applyBorder="1" applyAlignment="1">
      <alignment horizontal="left" vertical="center" wrapText="1" indent="1"/>
    </xf>
    <xf numFmtId="3" fontId="21" fillId="0" borderId="61" xfId="0" applyNumberFormat="1" applyFont="1" applyBorder="1" applyAlignment="1">
      <alignment horizontal="right" vertical="center" wrapText="1"/>
    </xf>
    <xf numFmtId="168" fontId="21" fillId="0" borderId="61" xfId="0" applyNumberFormat="1" applyFont="1" applyBorder="1" applyAlignment="1">
      <alignment horizontal="right" vertical="center" wrapText="1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0" fillId="4" borderId="49" xfId="0" applyFont="1" applyFill="1" applyBorder="1" applyAlignment="1">
      <alignment horizontal="left" vertical="center"/>
    </xf>
    <xf numFmtId="0" fontId="20" fillId="3" borderId="5" xfId="0" applyFont="1" applyFill="1" applyBorder="1" applyAlignment="1">
      <alignment horizontal="left" vertical="center" indent="1"/>
    </xf>
    <xf numFmtId="0" fontId="20" fillId="3" borderId="48" xfId="0" applyFont="1" applyFill="1" applyBorder="1" applyAlignment="1">
      <alignment horizontal="left" vertical="center" indent="1"/>
    </xf>
    <xf numFmtId="0" fontId="25" fillId="5" borderId="47" xfId="0" applyFont="1" applyFill="1" applyBorder="1" applyAlignment="1">
      <alignment horizontal="right" vertical="center"/>
    </xf>
    <xf numFmtId="0" fontId="30" fillId="5" borderId="46" xfId="0" applyFont="1" applyFill="1" applyBorder="1" applyAlignment="1">
      <alignment horizontal="center" vertical="center"/>
    </xf>
    <xf numFmtId="0" fontId="30" fillId="5" borderId="47" xfId="0" applyFont="1" applyFill="1" applyBorder="1" applyAlignment="1">
      <alignment horizontal="center" vertical="center"/>
    </xf>
    <xf numFmtId="0" fontId="30" fillId="5" borderId="48" xfId="0" applyFont="1" applyFill="1" applyBorder="1" applyAlignment="1">
      <alignment horizontal="center" vertical="center"/>
    </xf>
    <xf numFmtId="0" fontId="20" fillId="3" borderId="48" xfId="0" applyFont="1" applyFill="1" applyBorder="1" applyAlignment="1">
      <alignment horizontal="left" vertical="center" wrapText="1" indent="1"/>
    </xf>
    <xf numFmtId="0" fontId="33" fillId="3" borderId="32" xfId="0" applyFont="1" applyFill="1" applyBorder="1" applyAlignment="1">
      <alignment horizontal="left" vertical="center" wrapText="1"/>
    </xf>
    <xf numFmtId="0" fontId="33" fillId="3" borderId="52" xfId="0" applyFont="1" applyFill="1" applyBorder="1" applyAlignment="1">
      <alignment horizontal="left" vertical="center" wrapText="1"/>
    </xf>
    <xf numFmtId="0" fontId="32" fillId="5" borderId="47" xfId="0" applyFont="1" applyFill="1" applyBorder="1" applyAlignment="1">
      <alignment horizontal="right" vertical="center"/>
    </xf>
    <xf numFmtId="0" fontId="32" fillId="5" borderId="51" xfId="0" applyFont="1" applyFill="1" applyBorder="1" applyAlignment="1">
      <alignment horizontal="center" vertical="center"/>
    </xf>
    <xf numFmtId="0" fontId="33" fillId="3" borderId="45" xfId="0" applyFont="1" applyFill="1" applyBorder="1" applyAlignment="1">
      <alignment horizontal="left" vertical="center" wrapText="1"/>
    </xf>
    <xf numFmtId="0" fontId="32" fillId="5" borderId="50" xfId="0" applyFont="1" applyFill="1" applyBorder="1" applyAlignment="1">
      <alignment horizontal="center" vertical="center"/>
    </xf>
    <xf numFmtId="0" fontId="32" fillId="5" borderId="4" xfId="0" applyFont="1" applyFill="1" applyBorder="1" applyAlignment="1">
      <alignment horizontal="center" vertical="center"/>
    </xf>
    <xf numFmtId="0" fontId="32" fillId="5" borderId="46" xfId="0" applyFont="1" applyFill="1" applyBorder="1" applyAlignment="1">
      <alignment horizontal="center" vertical="center"/>
    </xf>
    <xf numFmtId="0" fontId="32" fillId="5" borderId="59" xfId="0" applyFont="1" applyFill="1" applyBorder="1" applyAlignment="1">
      <alignment horizontal="center" vertical="center"/>
    </xf>
    <xf numFmtId="0" fontId="30" fillId="5" borderId="5" xfId="0" applyFont="1" applyFill="1" applyBorder="1" applyAlignment="1">
      <alignment horizontal="center" vertical="center"/>
    </xf>
    <xf numFmtId="0" fontId="30" fillId="5" borderId="62" xfId="0" applyFont="1" applyFill="1" applyBorder="1" applyAlignment="1">
      <alignment horizontal="center" vertical="center"/>
    </xf>
    <xf numFmtId="0" fontId="38" fillId="0" borderId="2" xfId="1" applyBorder="1"/>
    <xf numFmtId="0" fontId="38" fillId="0" borderId="3" xfId="1" applyBorder="1"/>
    <xf numFmtId="0" fontId="38" fillId="0" borderId="4" xfId="1" applyBorder="1"/>
    <xf numFmtId="0" fontId="38" fillId="0" borderId="5" xfId="1" applyBorder="1"/>
    <xf numFmtId="0" fontId="38" fillId="0" borderId="0" xfId="1"/>
    <xf numFmtId="0" fontId="38" fillId="0" borderId="6" xfId="1" applyBorder="1"/>
    <xf numFmtId="0" fontId="38" fillId="0" borderId="7" xfId="1" applyBorder="1"/>
    <xf numFmtId="0" fontId="38" fillId="0" borderId="8" xfId="1" applyBorder="1"/>
    <xf numFmtId="0" fontId="38" fillId="0" borderId="9" xfId="1" applyBorder="1"/>
    <xf numFmtId="0" fontId="38" fillId="0" borderId="10" xfId="1" applyBorder="1"/>
    <xf numFmtId="0" fontId="38" fillId="0" borderId="11" xfId="1" applyBorder="1"/>
    <xf numFmtId="0" fontId="38" fillId="0" borderId="1" xfId="1" applyBorder="1"/>
    <xf numFmtId="0" fontId="38" fillId="0" borderId="12" xfId="1" applyBorder="1"/>
    <xf numFmtId="0" fontId="38" fillId="0" borderId="13" xfId="1" applyBorder="1"/>
    <xf numFmtId="0" fontId="38" fillId="0" borderId="14" xfId="1" applyBorder="1"/>
    <xf numFmtId="0" fontId="38" fillId="0" borderId="15" xfId="1" applyBorder="1"/>
    <xf numFmtId="0" fontId="14" fillId="0" borderId="7" xfId="1" applyFont="1" applyBorder="1"/>
    <xf numFmtId="0" fontId="15" fillId="0" borderId="7" xfId="1" applyFont="1" applyBorder="1"/>
    <xf numFmtId="0" fontId="38" fillId="0" borderId="41" xfId="1" applyBorder="1"/>
    <xf numFmtId="0" fontId="38" fillId="0" borderId="42" xfId="1" applyBorder="1"/>
    <xf numFmtId="0" fontId="27" fillId="0" borderId="0" xfId="1" applyFont="1"/>
    <xf numFmtId="0" fontId="30" fillId="5" borderId="15" xfId="0" applyFont="1" applyFill="1" applyBorder="1" applyAlignment="1">
      <alignment horizontal="center" vertical="center"/>
    </xf>
    <xf numFmtId="0" fontId="30" fillId="5" borderId="11" xfId="0" applyFont="1" applyFill="1" applyBorder="1" applyAlignment="1">
      <alignment horizontal="center" vertical="center"/>
    </xf>
    <xf numFmtId="0" fontId="30" fillId="5" borderId="6" xfId="0" applyFont="1" applyFill="1" applyBorder="1" applyAlignment="1">
      <alignment horizontal="center" vertical="center"/>
    </xf>
    <xf numFmtId="0" fontId="22" fillId="0" borderId="63" xfId="0" applyFont="1" applyBorder="1" applyAlignment="1">
      <alignment horizontal="left" vertical="center" wrapText="1" indent="1"/>
    </xf>
    <xf numFmtId="3" fontId="21" fillId="0" borderId="64" xfId="0" applyNumberFormat="1" applyFont="1" applyBorder="1" applyAlignment="1">
      <alignment horizontal="right" vertical="center" wrapText="1"/>
    </xf>
    <xf numFmtId="168" fontId="21" fillId="0" borderId="64" xfId="0" applyNumberFormat="1" applyFont="1" applyBorder="1" applyAlignment="1">
      <alignment horizontal="right" vertical="center" wrapText="1"/>
    </xf>
    <xf numFmtId="0" fontId="21" fillId="0" borderId="1" xfId="0" applyFont="1" applyBorder="1"/>
    <xf numFmtId="0" fontId="30" fillId="5" borderId="0" xfId="0" applyFont="1" applyFill="1" applyAlignment="1">
      <alignment horizontal="left" vertical="center" indent="1"/>
    </xf>
    <xf numFmtId="3" fontId="30" fillId="5" borderId="1" xfId="0" applyNumberFormat="1" applyFont="1" applyFill="1" applyBorder="1" applyAlignment="1">
      <alignment horizontal="right" vertical="center"/>
    </xf>
    <xf numFmtId="168" fontId="30" fillId="5" borderId="14" xfId="0" applyNumberFormat="1" applyFont="1" applyFill="1" applyBorder="1" applyAlignment="1">
      <alignment horizontal="right" vertical="center"/>
    </xf>
    <xf numFmtId="0" fontId="0" fillId="0" borderId="65" xfId="0" applyBorder="1"/>
    <xf numFmtId="0" fontId="0" fillId="0" borderId="66" xfId="0" applyBorder="1"/>
    <xf numFmtId="0" fontId="21" fillId="0" borderId="67" xfId="0" applyFont="1" applyBorder="1"/>
    <xf numFmtId="0" fontId="0" fillId="0" borderId="68" xfId="0" applyBorder="1"/>
    <xf numFmtId="0" fontId="0" fillId="0" borderId="0" xfId="0" applyAlignment="1">
      <alignment vertical="center"/>
    </xf>
    <xf numFmtId="0" fontId="0" fillId="0" borderId="0" xfId="0" applyAlignment="1">
      <alignment horizontal="left" indent="1"/>
    </xf>
    <xf numFmtId="0" fontId="0" fillId="0" borderId="69" xfId="0" applyBorder="1"/>
    <xf numFmtId="0" fontId="0" fillId="0" borderId="70" xfId="0" applyBorder="1"/>
    <xf numFmtId="0" fontId="40" fillId="0" borderId="0" xfId="0" applyFont="1" applyAlignment="1">
      <alignment vertical="center"/>
    </xf>
    <xf numFmtId="0" fontId="27" fillId="2" borderId="0" xfId="0" applyFont="1" applyFill="1"/>
    <xf numFmtId="0" fontId="41" fillId="0" borderId="0" xfId="0" applyFont="1"/>
    <xf numFmtId="2" fontId="24" fillId="0" borderId="0" xfId="0" applyNumberFormat="1" applyFont="1"/>
    <xf numFmtId="0" fontId="19" fillId="0" borderId="0" xfId="0" applyFont="1"/>
    <xf numFmtId="0" fontId="42" fillId="2" borderId="0" xfId="0" quotePrefix="1" applyFont="1" applyFill="1" applyAlignment="1">
      <alignment horizontal="right"/>
    </xf>
    <xf numFmtId="0" fontId="43" fillId="0" borderId="0" xfId="0" applyFont="1"/>
    <xf numFmtId="0" fontId="43" fillId="0" borderId="0" xfId="0" applyFont="1" applyAlignment="1">
      <alignment horizontal="center"/>
    </xf>
    <xf numFmtId="3" fontId="41" fillId="0" borderId="0" xfId="0" applyNumberFormat="1" applyFont="1"/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24" fillId="6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44" fillId="2" borderId="0" xfId="0" applyFont="1" applyFill="1" applyAlignment="1">
      <alignment horizontal="center"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center" vertical="center"/>
    </xf>
    <xf numFmtId="0" fontId="24" fillId="6" borderId="71" xfId="0" applyFont="1" applyFill="1" applyBorder="1" applyAlignment="1">
      <alignment vertical="center"/>
    </xf>
    <xf numFmtId="0" fontId="24" fillId="6" borderId="72" xfId="0" applyFont="1" applyFill="1" applyBorder="1" applyAlignment="1">
      <alignment vertical="center"/>
    </xf>
    <xf numFmtId="0" fontId="24" fillId="6" borderId="73" xfId="0" applyFont="1" applyFill="1" applyBorder="1" applyAlignment="1">
      <alignment vertical="center"/>
    </xf>
    <xf numFmtId="0" fontId="24" fillId="6" borderId="74" xfId="0" applyFont="1" applyFill="1" applyBorder="1" applyAlignment="1">
      <alignment vertical="center"/>
    </xf>
    <xf numFmtId="0" fontId="39" fillId="0" borderId="0" xfId="0" applyFont="1"/>
    <xf numFmtId="169" fontId="24" fillId="0" borderId="0" xfId="0" applyNumberFormat="1" applyFont="1"/>
    <xf numFmtId="0" fontId="24" fillId="0" borderId="71" xfId="0" applyFont="1" applyBorder="1"/>
    <xf numFmtId="0" fontId="24" fillId="0" borderId="72" xfId="0" applyFont="1" applyBorder="1"/>
    <xf numFmtId="0" fontId="24" fillId="0" borderId="73" xfId="0" applyFont="1" applyBorder="1"/>
    <xf numFmtId="0" fontId="24" fillId="0" borderId="74" xfId="0" applyFont="1" applyBorder="1"/>
    <xf numFmtId="170" fontId="24" fillId="0" borderId="0" xfId="0" applyNumberFormat="1" applyFont="1"/>
    <xf numFmtId="0" fontId="0" fillId="2" borderId="0" xfId="0" applyFill="1" applyAlignment="1">
      <alignment horizontal="center" vertical="center"/>
    </xf>
    <xf numFmtId="3" fontId="24" fillId="0" borderId="0" xfId="0" applyNumberFormat="1" applyFont="1" applyAlignment="1">
      <alignment vertical="center"/>
    </xf>
    <xf numFmtId="169" fontId="24" fillId="0" borderId="0" xfId="0" applyNumberFormat="1" applyFont="1" applyAlignment="1">
      <alignment vertical="center"/>
    </xf>
    <xf numFmtId="170" fontId="2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</cellXfs>
  <cellStyles count="2">
    <cellStyle name="Normal" xfId="0" builtinId="0"/>
    <cellStyle name="Normal 2" xfId="1" xr:uid="{99E0F1C3-DA90-4755-B8FF-8717DAA84B39}"/>
  </cellStyles>
  <dxfs count="74"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tráfico'!$E$7:$E$34</c:f>
              <c:numCache>
                <c:formatCode>#,##0</c:formatCode>
                <c:ptCount val="28"/>
                <c:pt idx="0">
                  <c:v>8984800.1429999992</c:v>
                </c:pt>
                <c:pt idx="1">
                  <c:v>1826280.953</c:v>
                </c:pt>
                <c:pt idx="2">
                  <c:v>4059912.753</c:v>
                </c:pt>
                <c:pt idx="3">
                  <c:v>3063752.0060000001</c:v>
                </c:pt>
                <c:pt idx="4">
                  <c:v>67567069.655000001</c:v>
                </c:pt>
                <c:pt idx="5">
                  <c:v>3462015.787</c:v>
                </c:pt>
                <c:pt idx="6">
                  <c:v>12097693.577</c:v>
                </c:pt>
                <c:pt idx="7">
                  <c:v>46822467.251000002</c:v>
                </c:pt>
                <c:pt idx="8">
                  <c:v>20997982</c:v>
                </c:pt>
                <c:pt idx="9">
                  <c:v>22218063.609999999</c:v>
                </c:pt>
                <c:pt idx="10">
                  <c:v>12114433.9</c:v>
                </c:pt>
                <c:pt idx="11">
                  <c:v>1401620</c:v>
                </c:pt>
                <c:pt idx="12">
                  <c:v>4561240.9519999996</c:v>
                </c:pt>
                <c:pt idx="13">
                  <c:v>11016704.209000001</c:v>
                </c:pt>
                <c:pt idx="14">
                  <c:v>19732442.526000001</c:v>
                </c:pt>
                <c:pt idx="15">
                  <c:v>24512667.734000001</c:v>
                </c:pt>
                <c:pt idx="16">
                  <c:v>3619454.3629999999</c:v>
                </c:pt>
                <c:pt idx="17">
                  <c:v>1439892.047</c:v>
                </c:pt>
                <c:pt idx="18">
                  <c:v>357941</c:v>
                </c:pt>
                <c:pt idx="19">
                  <c:v>1932315.084</c:v>
                </c:pt>
                <c:pt idx="20">
                  <c:v>2257330.5159999998</c:v>
                </c:pt>
                <c:pt idx="21">
                  <c:v>9428945.2430000007</c:v>
                </c:pt>
                <c:pt idx="22">
                  <c:v>4651359.9179999996</c:v>
                </c:pt>
                <c:pt idx="23">
                  <c:v>2732885</c:v>
                </c:pt>
                <c:pt idx="24">
                  <c:v>19041686.305</c:v>
                </c:pt>
                <c:pt idx="25">
                  <c:v>54339923.347000003</c:v>
                </c:pt>
                <c:pt idx="26">
                  <c:v>3589387.7170000002</c:v>
                </c:pt>
                <c:pt idx="27">
                  <c:v>1028180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F-4DA6-823E-2ADBFDB40C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tráfico'!$D$7:$D$34</c:f>
              <c:numCache>
                <c:formatCode>#,##0</c:formatCode>
                <c:ptCount val="28"/>
                <c:pt idx="0">
                  <c:v>10059828.352</c:v>
                </c:pt>
                <c:pt idx="1">
                  <c:v>2104186.003</c:v>
                </c:pt>
                <c:pt idx="2">
                  <c:v>3537760.4210000001</c:v>
                </c:pt>
                <c:pt idx="3">
                  <c:v>3057536.3620000002</c:v>
                </c:pt>
                <c:pt idx="4">
                  <c:v>70853172.603</c:v>
                </c:pt>
                <c:pt idx="5">
                  <c:v>3278113.9640000002</c:v>
                </c:pt>
                <c:pt idx="6">
                  <c:v>11738812.635</c:v>
                </c:pt>
                <c:pt idx="7">
                  <c:v>47657868.438000001</c:v>
                </c:pt>
                <c:pt idx="8">
                  <c:v>23398310</c:v>
                </c:pt>
                <c:pt idx="9">
                  <c:v>24584174.517999999</c:v>
                </c:pt>
                <c:pt idx="10">
                  <c:v>11939570.066</c:v>
                </c:pt>
                <c:pt idx="11">
                  <c:v>1116524.31</c:v>
                </c:pt>
                <c:pt idx="12">
                  <c:v>4690805.2290000003</c:v>
                </c:pt>
                <c:pt idx="13">
                  <c:v>10567585.987</c:v>
                </c:pt>
                <c:pt idx="14">
                  <c:v>21149775.151000001</c:v>
                </c:pt>
                <c:pt idx="15">
                  <c:v>20996902.708999999</c:v>
                </c:pt>
                <c:pt idx="16">
                  <c:v>3127809.3960000002</c:v>
                </c:pt>
                <c:pt idx="17">
                  <c:v>1698795.1580000001</c:v>
                </c:pt>
                <c:pt idx="18">
                  <c:v>348767</c:v>
                </c:pt>
                <c:pt idx="19">
                  <c:v>1811585.67</c:v>
                </c:pt>
                <c:pt idx="20">
                  <c:v>2208303.4029999999</c:v>
                </c:pt>
                <c:pt idx="21">
                  <c:v>9223464.148</c:v>
                </c:pt>
                <c:pt idx="22">
                  <c:v>4706526.8770000003</c:v>
                </c:pt>
                <c:pt idx="23">
                  <c:v>2799715</c:v>
                </c:pt>
                <c:pt idx="24">
                  <c:v>21381580.146000002</c:v>
                </c:pt>
                <c:pt idx="25">
                  <c:v>54665021.659999996</c:v>
                </c:pt>
                <c:pt idx="26">
                  <c:v>3604443.0750000002</c:v>
                </c:pt>
                <c:pt idx="27">
                  <c:v>957198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DF-4DA6-823E-2ADBFDB40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5166633"/>
        <c:axId val="19972329"/>
      </c:barChart>
      <c:catAx>
        <c:axId val="5516663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972329"/>
        <c:crosses val="autoZero"/>
        <c:auto val="1"/>
        <c:lblAlgn val="ctr"/>
        <c:lblOffset val="100"/>
        <c:noMultiLvlLbl val="0"/>
      </c:catAx>
      <c:valAx>
        <c:axId val="1997232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9525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166633"/>
        <c:crosses val="autoZero"/>
        <c:crossBetween val="between"/>
      </c:valAx>
      <c:spPr>
        <a:noFill/>
        <a:ln w="9525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9525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14700</c:v>
                </c:pt>
                <c:pt idx="4">
                  <c:v>2127397</c:v>
                </c:pt>
                <c:pt idx="5">
                  <c:v>0</c:v>
                </c:pt>
                <c:pt idx="6">
                  <c:v>30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5151</c:v>
                </c:pt>
                <c:pt idx="13">
                  <c:v>0</c:v>
                </c:pt>
                <c:pt idx="14">
                  <c:v>185613</c:v>
                </c:pt>
                <c:pt idx="15">
                  <c:v>12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6310</c:v>
                </c:pt>
                <c:pt idx="22">
                  <c:v>0</c:v>
                </c:pt>
                <c:pt idx="23">
                  <c:v>0</c:v>
                </c:pt>
                <c:pt idx="24">
                  <c:v>93483</c:v>
                </c:pt>
                <c:pt idx="25">
                  <c:v>0</c:v>
                </c:pt>
                <c:pt idx="26">
                  <c:v>84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8-427E-AF61-270FD6A93B3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10000</c:v>
                </c:pt>
                <c:pt idx="4">
                  <c:v>2436791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1606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25</c:v>
                </c:pt>
                <c:pt idx="13">
                  <c:v>0</c:v>
                </c:pt>
                <c:pt idx="14">
                  <c:v>36249</c:v>
                </c:pt>
                <c:pt idx="15">
                  <c:v>28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1148</c:v>
                </c:pt>
                <c:pt idx="22">
                  <c:v>0</c:v>
                </c:pt>
                <c:pt idx="23">
                  <c:v>0</c:v>
                </c:pt>
                <c:pt idx="24">
                  <c:v>53128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8-427E-AF61-270FD6A93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098433"/>
        <c:axId val="47143936"/>
      </c:barChart>
      <c:catAx>
        <c:axId val="409843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143936"/>
        <c:crosses val="autoZero"/>
        <c:auto val="1"/>
        <c:lblAlgn val="ctr"/>
        <c:lblOffset val="100"/>
        <c:noMultiLvlLbl val="0"/>
      </c:catAx>
      <c:valAx>
        <c:axId val="4714393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9843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tránsito'!$E$7:$E$34</c:f>
              <c:numCache>
                <c:formatCode>#,##0</c:formatCode>
                <c:ptCount val="28"/>
                <c:pt idx="0">
                  <c:v>181959</c:v>
                </c:pt>
                <c:pt idx="1">
                  <c:v>9619</c:v>
                </c:pt>
                <c:pt idx="2">
                  <c:v>197</c:v>
                </c:pt>
                <c:pt idx="3">
                  <c:v>16768</c:v>
                </c:pt>
                <c:pt idx="4">
                  <c:v>41174165</c:v>
                </c:pt>
                <c:pt idx="5">
                  <c:v>808047</c:v>
                </c:pt>
                <c:pt idx="6">
                  <c:v>10113</c:v>
                </c:pt>
                <c:pt idx="7">
                  <c:v>16372118</c:v>
                </c:pt>
                <c:pt idx="8">
                  <c:v>49511</c:v>
                </c:pt>
                <c:pt idx="9">
                  <c:v>14631</c:v>
                </c:pt>
                <c:pt idx="10">
                  <c:v>80220</c:v>
                </c:pt>
                <c:pt idx="11">
                  <c:v>0</c:v>
                </c:pt>
                <c:pt idx="12">
                  <c:v>257729</c:v>
                </c:pt>
                <c:pt idx="13">
                  <c:v>362247</c:v>
                </c:pt>
                <c:pt idx="14">
                  <c:v>1721781</c:v>
                </c:pt>
                <c:pt idx="15">
                  <c:v>12143323</c:v>
                </c:pt>
                <c:pt idx="16">
                  <c:v>2298545</c:v>
                </c:pt>
                <c:pt idx="17">
                  <c:v>693</c:v>
                </c:pt>
                <c:pt idx="18">
                  <c:v>0</c:v>
                </c:pt>
                <c:pt idx="19">
                  <c:v>25559</c:v>
                </c:pt>
                <c:pt idx="20">
                  <c:v>17787</c:v>
                </c:pt>
                <c:pt idx="21">
                  <c:v>775072</c:v>
                </c:pt>
                <c:pt idx="22">
                  <c:v>222828</c:v>
                </c:pt>
                <c:pt idx="23">
                  <c:v>0</c:v>
                </c:pt>
                <c:pt idx="24">
                  <c:v>1312282</c:v>
                </c:pt>
                <c:pt idx="25">
                  <c:v>21452906</c:v>
                </c:pt>
                <c:pt idx="26">
                  <c:v>296369</c:v>
                </c:pt>
                <c:pt idx="27">
                  <c:v>20783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8-48A4-B360-C96A9BBF412C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tránsito'!$D$7:$D$34</c:f>
              <c:numCache>
                <c:formatCode>#,##0</c:formatCode>
                <c:ptCount val="28"/>
                <c:pt idx="0">
                  <c:v>370525</c:v>
                </c:pt>
                <c:pt idx="1">
                  <c:v>11298</c:v>
                </c:pt>
                <c:pt idx="2">
                  <c:v>1953</c:v>
                </c:pt>
                <c:pt idx="3">
                  <c:v>0</c:v>
                </c:pt>
                <c:pt idx="4">
                  <c:v>43547281</c:v>
                </c:pt>
                <c:pt idx="5">
                  <c:v>614034</c:v>
                </c:pt>
                <c:pt idx="6">
                  <c:v>8502</c:v>
                </c:pt>
                <c:pt idx="7">
                  <c:v>18232241</c:v>
                </c:pt>
                <c:pt idx="8">
                  <c:v>99765</c:v>
                </c:pt>
                <c:pt idx="9">
                  <c:v>88599</c:v>
                </c:pt>
                <c:pt idx="10">
                  <c:v>49022</c:v>
                </c:pt>
                <c:pt idx="11">
                  <c:v>986</c:v>
                </c:pt>
                <c:pt idx="12">
                  <c:v>342630</c:v>
                </c:pt>
                <c:pt idx="13">
                  <c:v>1038202</c:v>
                </c:pt>
                <c:pt idx="14">
                  <c:v>1753271</c:v>
                </c:pt>
                <c:pt idx="15">
                  <c:v>9611692</c:v>
                </c:pt>
                <c:pt idx="16">
                  <c:v>1566628</c:v>
                </c:pt>
                <c:pt idx="17">
                  <c:v>6592</c:v>
                </c:pt>
                <c:pt idx="18">
                  <c:v>0</c:v>
                </c:pt>
                <c:pt idx="19">
                  <c:v>27285</c:v>
                </c:pt>
                <c:pt idx="20">
                  <c:v>26316</c:v>
                </c:pt>
                <c:pt idx="21">
                  <c:v>585646</c:v>
                </c:pt>
                <c:pt idx="22">
                  <c:v>237544</c:v>
                </c:pt>
                <c:pt idx="23">
                  <c:v>0</c:v>
                </c:pt>
                <c:pt idx="24">
                  <c:v>758396</c:v>
                </c:pt>
                <c:pt idx="25">
                  <c:v>23066197</c:v>
                </c:pt>
                <c:pt idx="26">
                  <c:v>356530</c:v>
                </c:pt>
                <c:pt idx="27">
                  <c:v>1792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E8-48A4-B360-C96A9BBF4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204473"/>
        <c:axId val="7982431"/>
      </c:barChart>
      <c:catAx>
        <c:axId val="620447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982431"/>
        <c:crosses val="autoZero"/>
        <c:auto val="1"/>
        <c:lblAlgn val="ctr"/>
        <c:lblOffset val="100"/>
        <c:noMultiLvlLbl val="0"/>
      </c:catAx>
      <c:valAx>
        <c:axId val="798243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0447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9619</c:v>
                </c:pt>
                <c:pt idx="2">
                  <c:v>197</c:v>
                </c:pt>
                <c:pt idx="3">
                  <c:v>0</c:v>
                </c:pt>
                <c:pt idx="4">
                  <c:v>31511798</c:v>
                </c:pt>
                <c:pt idx="5">
                  <c:v>155572</c:v>
                </c:pt>
                <c:pt idx="6">
                  <c:v>46</c:v>
                </c:pt>
                <c:pt idx="7">
                  <c:v>10731822</c:v>
                </c:pt>
                <c:pt idx="8">
                  <c:v>23389</c:v>
                </c:pt>
                <c:pt idx="9">
                  <c:v>3494</c:v>
                </c:pt>
                <c:pt idx="10">
                  <c:v>80220</c:v>
                </c:pt>
                <c:pt idx="11">
                  <c:v>0</c:v>
                </c:pt>
                <c:pt idx="12">
                  <c:v>107955</c:v>
                </c:pt>
                <c:pt idx="13">
                  <c:v>534</c:v>
                </c:pt>
                <c:pt idx="14">
                  <c:v>235008</c:v>
                </c:pt>
                <c:pt idx="15">
                  <c:v>8071250</c:v>
                </c:pt>
                <c:pt idx="16">
                  <c:v>2285618</c:v>
                </c:pt>
                <c:pt idx="17">
                  <c:v>607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743477</c:v>
                </c:pt>
                <c:pt idx="22">
                  <c:v>214560</c:v>
                </c:pt>
                <c:pt idx="23">
                  <c:v>0</c:v>
                </c:pt>
                <c:pt idx="24">
                  <c:v>2151</c:v>
                </c:pt>
                <c:pt idx="25">
                  <c:v>21102622</c:v>
                </c:pt>
                <c:pt idx="26">
                  <c:v>216441</c:v>
                </c:pt>
                <c:pt idx="27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1-4CE0-B3B8-715469C6260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11298</c:v>
                </c:pt>
                <c:pt idx="2">
                  <c:v>7</c:v>
                </c:pt>
                <c:pt idx="3">
                  <c:v>0</c:v>
                </c:pt>
                <c:pt idx="4">
                  <c:v>34265629</c:v>
                </c:pt>
                <c:pt idx="5">
                  <c:v>150682</c:v>
                </c:pt>
                <c:pt idx="6">
                  <c:v>6</c:v>
                </c:pt>
                <c:pt idx="7">
                  <c:v>13642677</c:v>
                </c:pt>
                <c:pt idx="8">
                  <c:v>70953</c:v>
                </c:pt>
                <c:pt idx="9">
                  <c:v>0</c:v>
                </c:pt>
                <c:pt idx="10">
                  <c:v>45022</c:v>
                </c:pt>
                <c:pt idx="11">
                  <c:v>0</c:v>
                </c:pt>
                <c:pt idx="12">
                  <c:v>1851</c:v>
                </c:pt>
                <c:pt idx="13">
                  <c:v>540</c:v>
                </c:pt>
                <c:pt idx="14">
                  <c:v>128283</c:v>
                </c:pt>
                <c:pt idx="15">
                  <c:v>7019470</c:v>
                </c:pt>
                <c:pt idx="16">
                  <c:v>1519354</c:v>
                </c:pt>
                <c:pt idx="17">
                  <c:v>792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568255</c:v>
                </c:pt>
                <c:pt idx="22">
                  <c:v>215340</c:v>
                </c:pt>
                <c:pt idx="23">
                  <c:v>0</c:v>
                </c:pt>
                <c:pt idx="24">
                  <c:v>910</c:v>
                </c:pt>
                <c:pt idx="25">
                  <c:v>22722634</c:v>
                </c:pt>
                <c:pt idx="26">
                  <c:v>254228</c:v>
                </c:pt>
                <c:pt idx="27">
                  <c:v>1792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1-4CE0-B3B8-715469C62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0972291"/>
        <c:axId val="36056182"/>
      </c:barChart>
      <c:catAx>
        <c:axId val="3097229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056182"/>
        <c:crosses val="autoZero"/>
        <c:auto val="1"/>
        <c:lblAlgn val="ctr"/>
        <c:lblOffset val="100"/>
        <c:noMultiLvlLbl val="0"/>
      </c:catAx>
      <c:valAx>
        <c:axId val="3605618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97229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'Ro-Ro'!$E$7:$E$34</c:f>
              <c:numCache>
                <c:formatCode>#,##0</c:formatCode>
                <c:ptCount val="28"/>
                <c:pt idx="0">
                  <c:v>0</c:v>
                </c:pt>
                <c:pt idx="1">
                  <c:v>54977</c:v>
                </c:pt>
                <c:pt idx="2">
                  <c:v>687766</c:v>
                </c:pt>
                <c:pt idx="3">
                  <c:v>0</c:v>
                </c:pt>
                <c:pt idx="4">
                  <c:v>8504710</c:v>
                </c:pt>
                <c:pt idx="5">
                  <c:v>608187</c:v>
                </c:pt>
                <c:pt idx="6">
                  <c:v>10602844</c:v>
                </c:pt>
                <c:pt idx="7">
                  <c:v>7996770</c:v>
                </c:pt>
                <c:pt idx="8">
                  <c:v>854457</c:v>
                </c:pt>
                <c:pt idx="9">
                  <c:v>366</c:v>
                </c:pt>
                <c:pt idx="10">
                  <c:v>231</c:v>
                </c:pt>
                <c:pt idx="11">
                  <c:v>389475</c:v>
                </c:pt>
                <c:pt idx="12">
                  <c:v>11843</c:v>
                </c:pt>
                <c:pt idx="13">
                  <c:v>0</c:v>
                </c:pt>
                <c:pt idx="14">
                  <c:v>418906</c:v>
                </c:pt>
                <c:pt idx="15">
                  <c:v>3834756</c:v>
                </c:pt>
                <c:pt idx="16">
                  <c:v>289267</c:v>
                </c:pt>
                <c:pt idx="17">
                  <c:v>0</c:v>
                </c:pt>
                <c:pt idx="18">
                  <c:v>304515</c:v>
                </c:pt>
                <c:pt idx="19">
                  <c:v>375882</c:v>
                </c:pt>
                <c:pt idx="20">
                  <c:v>343479</c:v>
                </c:pt>
                <c:pt idx="21">
                  <c:v>3115099</c:v>
                </c:pt>
                <c:pt idx="22">
                  <c:v>1411982</c:v>
                </c:pt>
                <c:pt idx="23">
                  <c:v>110096</c:v>
                </c:pt>
                <c:pt idx="24">
                  <c:v>232080</c:v>
                </c:pt>
                <c:pt idx="25">
                  <c:v>9373289</c:v>
                </c:pt>
                <c:pt idx="26">
                  <c:v>896490</c:v>
                </c:pt>
                <c:pt idx="27">
                  <c:v>69647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9-481C-B6E1-E5E25EC171FB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'Ro-Ro'!$D$7:$D$34</c:f>
              <c:numCache>
                <c:formatCode>#,##0</c:formatCode>
                <c:ptCount val="28"/>
                <c:pt idx="0">
                  <c:v>0</c:v>
                </c:pt>
                <c:pt idx="1">
                  <c:v>20292</c:v>
                </c:pt>
                <c:pt idx="2">
                  <c:v>565623</c:v>
                </c:pt>
                <c:pt idx="3">
                  <c:v>0</c:v>
                </c:pt>
                <c:pt idx="4">
                  <c:v>7878128</c:v>
                </c:pt>
                <c:pt idx="5">
                  <c:v>574451</c:v>
                </c:pt>
                <c:pt idx="6">
                  <c:v>10218643</c:v>
                </c:pt>
                <c:pt idx="7">
                  <c:v>7990684</c:v>
                </c:pt>
                <c:pt idx="8">
                  <c:v>801683</c:v>
                </c:pt>
                <c:pt idx="9">
                  <c:v>2462</c:v>
                </c:pt>
                <c:pt idx="10">
                  <c:v>17634</c:v>
                </c:pt>
                <c:pt idx="11">
                  <c:v>381273</c:v>
                </c:pt>
                <c:pt idx="12">
                  <c:v>14713</c:v>
                </c:pt>
                <c:pt idx="13">
                  <c:v>27</c:v>
                </c:pt>
                <c:pt idx="14">
                  <c:v>400203</c:v>
                </c:pt>
                <c:pt idx="15">
                  <c:v>3362181</c:v>
                </c:pt>
                <c:pt idx="16">
                  <c:v>337137</c:v>
                </c:pt>
                <c:pt idx="17">
                  <c:v>0</c:v>
                </c:pt>
                <c:pt idx="18">
                  <c:v>297227</c:v>
                </c:pt>
                <c:pt idx="19">
                  <c:v>323137</c:v>
                </c:pt>
                <c:pt idx="20">
                  <c:v>382920</c:v>
                </c:pt>
                <c:pt idx="21">
                  <c:v>3052058</c:v>
                </c:pt>
                <c:pt idx="22">
                  <c:v>1555490</c:v>
                </c:pt>
                <c:pt idx="23">
                  <c:v>111157</c:v>
                </c:pt>
                <c:pt idx="24">
                  <c:v>215573</c:v>
                </c:pt>
                <c:pt idx="25">
                  <c:v>9446997</c:v>
                </c:pt>
                <c:pt idx="26">
                  <c:v>1073465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D9-481C-B6E1-E5E25EC17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7451771"/>
        <c:axId val="29907743"/>
      </c:barChart>
      <c:catAx>
        <c:axId val="4745177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907743"/>
        <c:crosses val="autoZero"/>
        <c:auto val="1"/>
        <c:lblAlgn val="ctr"/>
        <c:lblOffset val="100"/>
        <c:noMultiLvlLbl val="0"/>
      </c:catAx>
      <c:valAx>
        <c:axId val="2990774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45177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UTIS'!$E$7:$E$34</c:f>
              <c:numCache>
                <c:formatCode>#,##0</c:formatCode>
                <c:ptCount val="28"/>
                <c:pt idx="0">
                  <c:v>0</c:v>
                </c:pt>
                <c:pt idx="1">
                  <c:v>1394</c:v>
                </c:pt>
                <c:pt idx="2">
                  <c:v>36402</c:v>
                </c:pt>
                <c:pt idx="3">
                  <c:v>0</c:v>
                </c:pt>
                <c:pt idx="4">
                  <c:v>357157</c:v>
                </c:pt>
                <c:pt idx="5">
                  <c:v>22336</c:v>
                </c:pt>
                <c:pt idx="6">
                  <c:v>493080</c:v>
                </c:pt>
                <c:pt idx="7">
                  <c:v>291876</c:v>
                </c:pt>
                <c:pt idx="8">
                  <c:v>31869</c:v>
                </c:pt>
                <c:pt idx="9">
                  <c:v>0</c:v>
                </c:pt>
                <c:pt idx="10">
                  <c:v>0</c:v>
                </c:pt>
                <c:pt idx="11">
                  <c:v>21560</c:v>
                </c:pt>
                <c:pt idx="12">
                  <c:v>26</c:v>
                </c:pt>
                <c:pt idx="13">
                  <c:v>0</c:v>
                </c:pt>
                <c:pt idx="14">
                  <c:v>22917</c:v>
                </c:pt>
                <c:pt idx="15">
                  <c:v>234391</c:v>
                </c:pt>
                <c:pt idx="16">
                  <c:v>14361</c:v>
                </c:pt>
                <c:pt idx="17">
                  <c:v>0</c:v>
                </c:pt>
                <c:pt idx="18">
                  <c:v>19176</c:v>
                </c:pt>
                <c:pt idx="19">
                  <c:v>16097</c:v>
                </c:pt>
                <c:pt idx="20">
                  <c:v>2072</c:v>
                </c:pt>
                <c:pt idx="21">
                  <c:v>200236</c:v>
                </c:pt>
                <c:pt idx="22">
                  <c:v>31542</c:v>
                </c:pt>
                <c:pt idx="23">
                  <c:v>5842</c:v>
                </c:pt>
                <c:pt idx="24">
                  <c:v>0</c:v>
                </c:pt>
                <c:pt idx="25">
                  <c:v>357284</c:v>
                </c:pt>
                <c:pt idx="26">
                  <c:v>11408</c:v>
                </c:pt>
                <c:pt idx="27">
                  <c:v>1961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7-4CF7-88FA-6129A2ECC02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UTIS'!$D$7:$D$34</c:f>
              <c:numCache>
                <c:formatCode>#,##0</c:formatCode>
                <c:ptCount val="28"/>
                <c:pt idx="0">
                  <c:v>0</c:v>
                </c:pt>
                <c:pt idx="1">
                  <c:v>353</c:v>
                </c:pt>
                <c:pt idx="2">
                  <c:v>30424</c:v>
                </c:pt>
                <c:pt idx="3">
                  <c:v>0</c:v>
                </c:pt>
                <c:pt idx="4">
                  <c:v>333943</c:v>
                </c:pt>
                <c:pt idx="5">
                  <c:v>19093</c:v>
                </c:pt>
                <c:pt idx="6">
                  <c:v>476280</c:v>
                </c:pt>
                <c:pt idx="7">
                  <c:v>292623</c:v>
                </c:pt>
                <c:pt idx="8">
                  <c:v>29943</c:v>
                </c:pt>
                <c:pt idx="9">
                  <c:v>0</c:v>
                </c:pt>
                <c:pt idx="10">
                  <c:v>0</c:v>
                </c:pt>
                <c:pt idx="11">
                  <c:v>22237</c:v>
                </c:pt>
                <c:pt idx="12">
                  <c:v>34</c:v>
                </c:pt>
                <c:pt idx="13">
                  <c:v>0</c:v>
                </c:pt>
                <c:pt idx="14">
                  <c:v>20939</c:v>
                </c:pt>
                <c:pt idx="15">
                  <c:v>223404</c:v>
                </c:pt>
                <c:pt idx="16">
                  <c:v>16753</c:v>
                </c:pt>
                <c:pt idx="17">
                  <c:v>0</c:v>
                </c:pt>
                <c:pt idx="18">
                  <c:v>19583</c:v>
                </c:pt>
                <c:pt idx="19">
                  <c:v>13423</c:v>
                </c:pt>
                <c:pt idx="20">
                  <c:v>2173</c:v>
                </c:pt>
                <c:pt idx="21">
                  <c:v>203800</c:v>
                </c:pt>
                <c:pt idx="22">
                  <c:v>37370</c:v>
                </c:pt>
                <c:pt idx="23">
                  <c:v>6010</c:v>
                </c:pt>
                <c:pt idx="24">
                  <c:v>0</c:v>
                </c:pt>
                <c:pt idx="25">
                  <c:v>344432</c:v>
                </c:pt>
                <c:pt idx="26">
                  <c:v>16468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47-4CF7-88FA-6129A2EC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1443475"/>
        <c:axId val="33527125"/>
      </c:barChart>
      <c:catAx>
        <c:axId val="6144347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527125"/>
        <c:crosses val="autoZero"/>
        <c:auto val="1"/>
        <c:lblAlgn val="ctr"/>
        <c:lblOffset val="100"/>
        <c:noMultiLvlLbl val="0"/>
      </c:catAx>
      <c:valAx>
        <c:axId val="3352712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44347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TEUS!$E$7:$E$34</c:f>
              <c:numCache>
                <c:formatCode>#,##0</c:formatCode>
                <c:ptCount val="28"/>
                <c:pt idx="0">
                  <c:v>3</c:v>
                </c:pt>
                <c:pt idx="1">
                  <c:v>125889.5</c:v>
                </c:pt>
                <c:pt idx="2">
                  <c:v>14250</c:v>
                </c:pt>
                <c:pt idx="3">
                  <c:v>0</c:v>
                </c:pt>
                <c:pt idx="4">
                  <c:v>3128014</c:v>
                </c:pt>
                <c:pt idx="5">
                  <c:v>141726.5</c:v>
                </c:pt>
                <c:pt idx="6">
                  <c:v>57943</c:v>
                </c:pt>
                <c:pt idx="7">
                  <c:v>2535053.75</c:v>
                </c:pt>
                <c:pt idx="8">
                  <c:v>282173</c:v>
                </c:pt>
                <c:pt idx="9">
                  <c:v>27702</c:v>
                </c:pt>
                <c:pt idx="10">
                  <c:v>70417.75</c:v>
                </c:pt>
                <c:pt idx="11">
                  <c:v>3672</c:v>
                </c:pt>
                <c:pt idx="12">
                  <c:v>20080.75</c:v>
                </c:pt>
                <c:pt idx="13">
                  <c:v>46043</c:v>
                </c:pt>
                <c:pt idx="14">
                  <c:v>107151.25</c:v>
                </c:pt>
                <c:pt idx="15">
                  <c:v>1015304</c:v>
                </c:pt>
                <c:pt idx="16">
                  <c:v>239509.25</c:v>
                </c:pt>
                <c:pt idx="17">
                  <c:v>26721.5</c:v>
                </c:pt>
                <c:pt idx="18">
                  <c:v>3039.75</c:v>
                </c:pt>
                <c:pt idx="19">
                  <c:v>154</c:v>
                </c:pt>
                <c:pt idx="20">
                  <c:v>2</c:v>
                </c:pt>
                <c:pt idx="21">
                  <c:v>362419</c:v>
                </c:pt>
                <c:pt idx="22">
                  <c:v>106495.25</c:v>
                </c:pt>
                <c:pt idx="23">
                  <c:v>99881.25</c:v>
                </c:pt>
                <c:pt idx="24">
                  <c:v>10314</c:v>
                </c:pt>
                <c:pt idx="25">
                  <c:v>3821453</c:v>
                </c:pt>
                <c:pt idx="26">
                  <c:v>206846</c:v>
                </c:pt>
                <c:pt idx="27">
                  <c:v>23744.75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4-4719-9577-B5C7A17B8D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TEUS!$D$7:$D$34</c:f>
              <c:numCache>
                <c:formatCode>#,##0</c:formatCode>
                <c:ptCount val="28"/>
                <c:pt idx="0">
                  <c:v>4</c:v>
                </c:pt>
                <c:pt idx="1">
                  <c:v>115547.25</c:v>
                </c:pt>
                <c:pt idx="2">
                  <c:v>11304</c:v>
                </c:pt>
                <c:pt idx="3">
                  <c:v>0</c:v>
                </c:pt>
                <c:pt idx="4">
                  <c:v>3201201</c:v>
                </c:pt>
                <c:pt idx="5">
                  <c:v>145214.5</c:v>
                </c:pt>
                <c:pt idx="6">
                  <c:v>59160</c:v>
                </c:pt>
                <c:pt idx="7">
                  <c:v>2666173.5</c:v>
                </c:pt>
                <c:pt idx="8">
                  <c:v>309337.25</c:v>
                </c:pt>
                <c:pt idx="9">
                  <c:v>34119.5</c:v>
                </c:pt>
                <c:pt idx="10">
                  <c:v>56240.75</c:v>
                </c:pt>
                <c:pt idx="11">
                  <c:v>3605</c:v>
                </c:pt>
                <c:pt idx="12">
                  <c:v>9501.25</c:v>
                </c:pt>
                <c:pt idx="13">
                  <c:v>52415</c:v>
                </c:pt>
                <c:pt idx="14">
                  <c:v>71846.5</c:v>
                </c:pt>
                <c:pt idx="15">
                  <c:v>896425</c:v>
                </c:pt>
                <c:pt idx="16">
                  <c:v>142045.5</c:v>
                </c:pt>
                <c:pt idx="17">
                  <c:v>31101.25</c:v>
                </c:pt>
                <c:pt idx="18">
                  <c:v>3811.75</c:v>
                </c:pt>
                <c:pt idx="19">
                  <c:v>302.5</c:v>
                </c:pt>
                <c:pt idx="20">
                  <c:v>0</c:v>
                </c:pt>
                <c:pt idx="21">
                  <c:v>342790</c:v>
                </c:pt>
                <c:pt idx="22">
                  <c:v>100480.25</c:v>
                </c:pt>
                <c:pt idx="23">
                  <c:v>99697.5</c:v>
                </c:pt>
                <c:pt idx="24">
                  <c:v>9500</c:v>
                </c:pt>
                <c:pt idx="25">
                  <c:v>3646930</c:v>
                </c:pt>
                <c:pt idx="26">
                  <c:v>194569</c:v>
                </c:pt>
                <c:pt idx="27">
                  <c:v>22333.75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4-4719-9577-B5C7A17B8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9299398"/>
        <c:axId val="37957325"/>
      </c:barChart>
      <c:catAx>
        <c:axId val="4929939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957325"/>
        <c:crosses val="autoZero"/>
        <c:auto val="1"/>
        <c:lblAlgn val="ctr"/>
        <c:lblOffset val="100"/>
        <c:noMultiLvlLbl val="0"/>
      </c:catAx>
      <c:valAx>
        <c:axId val="3795732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29939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1012</c:v>
                </c:pt>
                <c:pt idx="2">
                  <c:v>90</c:v>
                </c:pt>
                <c:pt idx="3">
                  <c:v>0</c:v>
                </c:pt>
                <c:pt idx="4">
                  <c:v>2702906</c:v>
                </c:pt>
                <c:pt idx="5">
                  <c:v>12881.25</c:v>
                </c:pt>
                <c:pt idx="6">
                  <c:v>10</c:v>
                </c:pt>
                <c:pt idx="7">
                  <c:v>1048536</c:v>
                </c:pt>
                <c:pt idx="8">
                  <c:v>2108</c:v>
                </c:pt>
                <c:pt idx="9">
                  <c:v>714</c:v>
                </c:pt>
                <c:pt idx="10">
                  <c:v>6459.5</c:v>
                </c:pt>
                <c:pt idx="11">
                  <c:v>0</c:v>
                </c:pt>
                <c:pt idx="12">
                  <c:v>8387.25</c:v>
                </c:pt>
                <c:pt idx="13">
                  <c:v>171</c:v>
                </c:pt>
                <c:pt idx="14">
                  <c:v>22254</c:v>
                </c:pt>
                <c:pt idx="15">
                  <c:v>617905</c:v>
                </c:pt>
                <c:pt idx="16">
                  <c:v>210734.75</c:v>
                </c:pt>
                <c:pt idx="17">
                  <c:v>271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55830</c:v>
                </c:pt>
                <c:pt idx="22">
                  <c:v>17363.25</c:v>
                </c:pt>
                <c:pt idx="23">
                  <c:v>0</c:v>
                </c:pt>
                <c:pt idx="24">
                  <c:v>499</c:v>
                </c:pt>
                <c:pt idx="25">
                  <c:v>1760071</c:v>
                </c:pt>
                <c:pt idx="26">
                  <c:v>16593</c:v>
                </c:pt>
                <c:pt idx="27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5-4873-8549-5D52A0BDBFE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1230.5</c:v>
                </c:pt>
                <c:pt idx="2">
                  <c:v>3</c:v>
                </c:pt>
                <c:pt idx="3">
                  <c:v>0</c:v>
                </c:pt>
                <c:pt idx="4">
                  <c:v>2761934</c:v>
                </c:pt>
                <c:pt idx="5">
                  <c:v>14840.25</c:v>
                </c:pt>
                <c:pt idx="6">
                  <c:v>6</c:v>
                </c:pt>
                <c:pt idx="7">
                  <c:v>1247312.5</c:v>
                </c:pt>
                <c:pt idx="8">
                  <c:v>5067.5</c:v>
                </c:pt>
                <c:pt idx="9">
                  <c:v>0</c:v>
                </c:pt>
                <c:pt idx="10">
                  <c:v>2949</c:v>
                </c:pt>
                <c:pt idx="11">
                  <c:v>0</c:v>
                </c:pt>
                <c:pt idx="12">
                  <c:v>354.75</c:v>
                </c:pt>
                <c:pt idx="13">
                  <c:v>167</c:v>
                </c:pt>
                <c:pt idx="14">
                  <c:v>8852.25</c:v>
                </c:pt>
                <c:pt idx="15">
                  <c:v>508124</c:v>
                </c:pt>
                <c:pt idx="16">
                  <c:v>122977.25</c:v>
                </c:pt>
                <c:pt idx="17">
                  <c:v>312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49802</c:v>
                </c:pt>
                <c:pt idx="22">
                  <c:v>17651.5</c:v>
                </c:pt>
                <c:pt idx="23">
                  <c:v>0</c:v>
                </c:pt>
                <c:pt idx="24">
                  <c:v>404</c:v>
                </c:pt>
                <c:pt idx="25">
                  <c:v>1843817</c:v>
                </c:pt>
                <c:pt idx="26">
                  <c:v>24827</c:v>
                </c:pt>
                <c:pt idx="27">
                  <c:v>177.75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5-4873-8549-5D52A0BDB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5896802"/>
        <c:axId val="40888976"/>
      </c:barChart>
      <c:catAx>
        <c:axId val="6589680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888976"/>
        <c:crosses val="autoZero"/>
        <c:auto val="1"/>
        <c:lblAlgn val="ctr"/>
        <c:lblOffset val="100"/>
        <c:noMultiLvlLbl val="0"/>
      </c:catAx>
      <c:valAx>
        <c:axId val="4088897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89680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nacional'!$E$7:$E$34</c:f>
              <c:numCache>
                <c:formatCode>#,##0</c:formatCode>
                <c:ptCount val="28"/>
                <c:pt idx="0">
                  <c:v>0</c:v>
                </c:pt>
                <c:pt idx="1">
                  <c:v>103963.5</c:v>
                </c:pt>
                <c:pt idx="2">
                  <c:v>3579</c:v>
                </c:pt>
                <c:pt idx="3">
                  <c:v>0</c:v>
                </c:pt>
                <c:pt idx="4">
                  <c:v>0</c:v>
                </c:pt>
                <c:pt idx="5">
                  <c:v>109288.75</c:v>
                </c:pt>
                <c:pt idx="6">
                  <c:v>57893</c:v>
                </c:pt>
                <c:pt idx="7">
                  <c:v>150445.75</c:v>
                </c:pt>
                <c:pt idx="8">
                  <c:v>11804.25</c:v>
                </c:pt>
                <c:pt idx="9">
                  <c:v>3714</c:v>
                </c:pt>
                <c:pt idx="10">
                  <c:v>6459</c:v>
                </c:pt>
                <c:pt idx="11">
                  <c:v>3572</c:v>
                </c:pt>
                <c:pt idx="12">
                  <c:v>3382.5</c:v>
                </c:pt>
                <c:pt idx="13">
                  <c:v>7298</c:v>
                </c:pt>
                <c:pt idx="14">
                  <c:v>59116</c:v>
                </c:pt>
                <c:pt idx="15">
                  <c:v>341654</c:v>
                </c:pt>
                <c:pt idx="16">
                  <c:v>5615.5</c:v>
                </c:pt>
                <c:pt idx="17">
                  <c:v>4984.5</c:v>
                </c:pt>
                <c:pt idx="18">
                  <c:v>3039.75</c:v>
                </c:pt>
                <c:pt idx="19">
                  <c:v>0</c:v>
                </c:pt>
                <c:pt idx="20">
                  <c:v>0</c:v>
                </c:pt>
                <c:pt idx="21">
                  <c:v>260599</c:v>
                </c:pt>
                <c:pt idx="22">
                  <c:v>16611.25</c:v>
                </c:pt>
                <c:pt idx="23">
                  <c:v>98323</c:v>
                </c:pt>
                <c:pt idx="24">
                  <c:v>0</c:v>
                </c:pt>
                <c:pt idx="25">
                  <c:v>142080</c:v>
                </c:pt>
                <c:pt idx="26">
                  <c:v>8885</c:v>
                </c:pt>
                <c:pt idx="27">
                  <c:v>19437.5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5-4040-8761-9E0FE1E8312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nacional'!$D$7:$D$34</c:f>
              <c:numCache>
                <c:formatCode>#,##0</c:formatCode>
                <c:ptCount val="28"/>
                <c:pt idx="0">
                  <c:v>0</c:v>
                </c:pt>
                <c:pt idx="1">
                  <c:v>97063</c:v>
                </c:pt>
                <c:pt idx="2">
                  <c:v>2818</c:v>
                </c:pt>
                <c:pt idx="3">
                  <c:v>0</c:v>
                </c:pt>
                <c:pt idx="4">
                  <c:v>0</c:v>
                </c:pt>
                <c:pt idx="5">
                  <c:v>108672</c:v>
                </c:pt>
                <c:pt idx="6">
                  <c:v>59118</c:v>
                </c:pt>
                <c:pt idx="7">
                  <c:v>146623</c:v>
                </c:pt>
                <c:pt idx="8">
                  <c:v>15458.5</c:v>
                </c:pt>
                <c:pt idx="9">
                  <c:v>8858.25</c:v>
                </c:pt>
                <c:pt idx="10">
                  <c:v>4333.25</c:v>
                </c:pt>
                <c:pt idx="11">
                  <c:v>3472</c:v>
                </c:pt>
                <c:pt idx="12">
                  <c:v>1554</c:v>
                </c:pt>
                <c:pt idx="13">
                  <c:v>5362</c:v>
                </c:pt>
                <c:pt idx="14">
                  <c:v>54256.5</c:v>
                </c:pt>
                <c:pt idx="15">
                  <c:v>336785</c:v>
                </c:pt>
                <c:pt idx="16">
                  <c:v>5864</c:v>
                </c:pt>
                <c:pt idx="17">
                  <c:v>3215.75</c:v>
                </c:pt>
                <c:pt idx="18">
                  <c:v>3772.75</c:v>
                </c:pt>
                <c:pt idx="19">
                  <c:v>2</c:v>
                </c:pt>
                <c:pt idx="20">
                  <c:v>0</c:v>
                </c:pt>
                <c:pt idx="21">
                  <c:v>258435</c:v>
                </c:pt>
                <c:pt idx="22">
                  <c:v>17080</c:v>
                </c:pt>
                <c:pt idx="23">
                  <c:v>98612.5</c:v>
                </c:pt>
                <c:pt idx="24">
                  <c:v>0</c:v>
                </c:pt>
                <c:pt idx="25">
                  <c:v>137497</c:v>
                </c:pt>
                <c:pt idx="26">
                  <c:v>8804</c:v>
                </c:pt>
                <c:pt idx="27">
                  <c:v>17983.25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5-4040-8761-9E0FE1E83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6611667"/>
        <c:axId val="526098"/>
      </c:barChart>
      <c:catAx>
        <c:axId val="3661166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6098"/>
        <c:crosses val="autoZero"/>
        <c:auto val="1"/>
        <c:lblAlgn val="ctr"/>
        <c:lblOffset val="100"/>
        <c:noMultiLvlLbl val="0"/>
      </c:catAx>
      <c:valAx>
        <c:axId val="52609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61166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exterior'!$E$7:$E$34</c:f>
              <c:numCache>
                <c:formatCode>#,##0</c:formatCode>
                <c:ptCount val="28"/>
                <c:pt idx="0">
                  <c:v>3</c:v>
                </c:pt>
                <c:pt idx="1">
                  <c:v>20914</c:v>
                </c:pt>
                <c:pt idx="2">
                  <c:v>10581</c:v>
                </c:pt>
                <c:pt idx="3">
                  <c:v>0</c:v>
                </c:pt>
                <c:pt idx="4">
                  <c:v>425108</c:v>
                </c:pt>
                <c:pt idx="5">
                  <c:v>19556.5</c:v>
                </c:pt>
                <c:pt idx="6">
                  <c:v>40</c:v>
                </c:pt>
                <c:pt idx="7">
                  <c:v>1336072</c:v>
                </c:pt>
                <c:pt idx="8">
                  <c:v>268260.75</c:v>
                </c:pt>
                <c:pt idx="9">
                  <c:v>23274</c:v>
                </c:pt>
                <c:pt idx="10">
                  <c:v>57499.25</c:v>
                </c:pt>
                <c:pt idx="11">
                  <c:v>100</c:v>
                </c:pt>
                <c:pt idx="12">
                  <c:v>8311</c:v>
                </c:pt>
                <c:pt idx="13">
                  <c:v>38574</c:v>
                </c:pt>
                <c:pt idx="14">
                  <c:v>25781.25</c:v>
                </c:pt>
                <c:pt idx="15">
                  <c:v>55745</c:v>
                </c:pt>
                <c:pt idx="16">
                  <c:v>23159</c:v>
                </c:pt>
                <c:pt idx="17">
                  <c:v>21466</c:v>
                </c:pt>
                <c:pt idx="18">
                  <c:v>0</c:v>
                </c:pt>
                <c:pt idx="19">
                  <c:v>154</c:v>
                </c:pt>
                <c:pt idx="20">
                  <c:v>2</c:v>
                </c:pt>
                <c:pt idx="21">
                  <c:v>45990</c:v>
                </c:pt>
                <c:pt idx="22">
                  <c:v>72520.75</c:v>
                </c:pt>
                <c:pt idx="23">
                  <c:v>1558.25</c:v>
                </c:pt>
                <c:pt idx="24">
                  <c:v>9815</c:v>
                </c:pt>
                <c:pt idx="25">
                  <c:v>1919302</c:v>
                </c:pt>
                <c:pt idx="26">
                  <c:v>181368</c:v>
                </c:pt>
                <c:pt idx="27">
                  <c:v>4285.25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9F-468E-AFC3-94BA895CAC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exterior'!$D$7:$D$34</c:f>
              <c:numCache>
                <c:formatCode>#,##0</c:formatCode>
                <c:ptCount val="28"/>
                <c:pt idx="0">
                  <c:v>4</c:v>
                </c:pt>
                <c:pt idx="1">
                  <c:v>17253.75</c:v>
                </c:pt>
                <c:pt idx="2">
                  <c:v>8483</c:v>
                </c:pt>
                <c:pt idx="3">
                  <c:v>0</c:v>
                </c:pt>
                <c:pt idx="4">
                  <c:v>439267</c:v>
                </c:pt>
                <c:pt idx="5">
                  <c:v>21702.25</c:v>
                </c:pt>
                <c:pt idx="6">
                  <c:v>36</c:v>
                </c:pt>
                <c:pt idx="7">
                  <c:v>1272238</c:v>
                </c:pt>
                <c:pt idx="8">
                  <c:v>288811.25</c:v>
                </c:pt>
                <c:pt idx="9">
                  <c:v>25261.25</c:v>
                </c:pt>
                <c:pt idx="10">
                  <c:v>48958.5</c:v>
                </c:pt>
                <c:pt idx="11">
                  <c:v>133</c:v>
                </c:pt>
                <c:pt idx="12">
                  <c:v>7592.5</c:v>
                </c:pt>
                <c:pt idx="13">
                  <c:v>46886</c:v>
                </c:pt>
                <c:pt idx="14">
                  <c:v>8737.75</c:v>
                </c:pt>
                <c:pt idx="15">
                  <c:v>51516</c:v>
                </c:pt>
                <c:pt idx="16">
                  <c:v>13204.25</c:v>
                </c:pt>
                <c:pt idx="17">
                  <c:v>27573.5</c:v>
                </c:pt>
                <c:pt idx="18">
                  <c:v>39</c:v>
                </c:pt>
                <c:pt idx="19">
                  <c:v>300.5</c:v>
                </c:pt>
                <c:pt idx="20">
                  <c:v>0</c:v>
                </c:pt>
                <c:pt idx="21">
                  <c:v>34553</c:v>
                </c:pt>
                <c:pt idx="22">
                  <c:v>65748.75</c:v>
                </c:pt>
                <c:pt idx="23">
                  <c:v>1085</c:v>
                </c:pt>
                <c:pt idx="24">
                  <c:v>9096</c:v>
                </c:pt>
                <c:pt idx="25">
                  <c:v>1665616</c:v>
                </c:pt>
                <c:pt idx="26">
                  <c:v>160938</c:v>
                </c:pt>
                <c:pt idx="27">
                  <c:v>4172.75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9F-468E-AFC3-94BA895CA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0509598"/>
        <c:axId val="32231375"/>
      </c:barChart>
      <c:catAx>
        <c:axId val="4050959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231375"/>
        <c:crosses val="autoZero"/>
        <c:auto val="1"/>
        <c:lblAlgn val="ctr"/>
        <c:lblOffset val="100"/>
        <c:noMultiLvlLbl val="0"/>
      </c:catAx>
      <c:valAx>
        <c:axId val="3223137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0959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número'!$E$7:$E$34</c:f>
              <c:numCache>
                <c:formatCode>#,##0</c:formatCode>
                <c:ptCount val="28"/>
                <c:pt idx="0">
                  <c:v>719</c:v>
                </c:pt>
                <c:pt idx="1">
                  <c:v>580</c:v>
                </c:pt>
                <c:pt idx="2">
                  <c:v>1235</c:v>
                </c:pt>
                <c:pt idx="3">
                  <c:v>524</c:v>
                </c:pt>
                <c:pt idx="4">
                  <c:v>20469</c:v>
                </c:pt>
                <c:pt idx="5">
                  <c:v>1024</c:v>
                </c:pt>
                <c:pt idx="6">
                  <c:v>31492</c:v>
                </c:pt>
                <c:pt idx="7">
                  <c:v>5567</c:v>
                </c:pt>
                <c:pt idx="8">
                  <c:v>1792</c:v>
                </c:pt>
                <c:pt idx="9">
                  <c:v>1367</c:v>
                </c:pt>
                <c:pt idx="10">
                  <c:v>905</c:v>
                </c:pt>
                <c:pt idx="11">
                  <c:v>7028</c:v>
                </c:pt>
                <c:pt idx="12">
                  <c:v>612</c:v>
                </c:pt>
                <c:pt idx="13">
                  <c:v>752</c:v>
                </c:pt>
                <c:pt idx="14">
                  <c:v>1472</c:v>
                </c:pt>
                <c:pt idx="15">
                  <c:v>9982</c:v>
                </c:pt>
                <c:pt idx="16">
                  <c:v>836</c:v>
                </c:pt>
                <c:pt idx="17">
                  <c:v>312</c:v>
                </c:pt>
                <c:pt idx="18">
                  <c:v>523</c:v>
                </c:pt>
                <c:pt idx="19">
                  <c:v>640</c:v>
                </c:pt>
                <c:pt idx="20">
                  <c:v>590</c:v>
                </c:pt>
                <c:pt idx="21">
                  <c:v>12083</c:v>
                </c:pt>
                <c:pt idx="22">
                  <c:v>1048</c:v>
                </c:pt>
                <c:pt idx="23">
                  <c:v>615</c:v>
                </c:pt>
                <c:pt idx="24">
                  <c:v>1436</c:v>
                </c:pt>
                <c:pt idx="25">
                  <c:v>4823</c:v>
                </c:pt>
                <c:pt idx="26">
                  <c:v>1145</c:v>
                </c:pt>
                <c:pt idx="27">
                  <c:v>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E-4CEB-A03E-C97F0E5D8C1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número'!$D$7:$D$34</c:f>
              <c:numCache>
                <c:formatCode>#,##0</c:formatCode>
                <c:ptCount val="28"/>
                <c:pt idx="0">
                  <c:v>769</c:v>
                </c:pt>
                <c:pt idx="1">
                  <c:v>542</c:v>
                </c:pt>
                <c:pt idx="2">
                  <c:v>1420</c:v>
                </c:pt>
                <c:pt idx="3">
                  <c:v>548</c:v>
                </c:pt>
                <c:pt idx="4">
                  <c:v>21119</c:v>
                </c:pt>
                <c:pt idx="5">
                  <c:v>975</c:v>
                </c:pt>
                <c:pt idx="6">
                  <c:v>33314</c:v>
                </c:pt>
                <c:pt idx="7">
                  <c:v>5657</c:v>
                </c:pt>
                <c:pt idx="8">
                  <c:v>1833</c:v>
                </c:pt>
                <c:pt idx="9">
                  <c:v>1418</c:v>
                </c:pt>
                <c:pt idx="10">
                  <c:v>907</c:v>
                </c:pt>
                <c:pt idx="11">
                  <c:v>6817</c:v>
                </c:pt>
                <c:pt idx="12">
                  <c:v>564</c:v>
                </c:pt>
                <c:pt idx="13">
                  <c:v>754</c:v>
                </c:pt>
                <c:pt idx="14">
                  <c:v>1533</c:v>
                </c:pt>
                <c:pt idx="15">
                  <c:v>9396</c:v>
                </c:pt>
                <c:pt idx="16">
                  <c:v>1004</c:v>
                </c:pt>
                <c:pt idx="17">
                  <c:v>322</c:v>
                </c:pt>
                <c:pt idx="18">
                  <c:v>879</c:v>
                </c:pt>
                <c:pt idx="19">
                  <c:v>686</c:v>
                </c:pt>
                <c:pt idx="20">
                  <c:v>581</c:v>
                </c:pt>
                <c:pt idx="21">
                  <c:v>11300</c:v>
                </c:pt>
                <c:pt idx="22">
                  <c:v>1032</c:v>
                </c:pt>
                <c:pt idx="23">
                  <c:v>619</c:v>
                </c:pt>
                <c:pt idx="24">
                  <c:v>1571</c:v>
                </c:pt>
                <c:pt idx="25">
                  <c:v>5003</c:v>
                </c:pt>
                <c:pt idx="26">
                  <c:v>1257</c:v>
                </c:pt>
                <c:pt idx="27">
                  <c:v>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E-4CEB-A03E-C97F0E5D8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7032933"/>
        <c:axId val="32963566"/>
      </c:barChart>
      <c:catAx>
        <c:axId val="3703293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963566"/>
        <c:crosses val="autoZero"/>
        <c:auto val="1"/>
        <c:lblAlgn val="ctr"/>
        <c:lblOffset val="100"/>
        <c:noMultiLvlLbl val="0"/>
      </c:catAx>
      <c:valAx>
        <c:axId val="3296356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03293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presentación'!$E$7:$E$34</c:f>
              <c:numCache>
                <c:formatCode>#,##0</c:formatCode>
                <c:ptCount val="28"/>
                <c:pt idx="0">
                  <c:v>8923216</c:v>
                </c:pt>
                <c:pt idx="1">
                  <c:v>1810272</c:v>
                </c:pt>
                <c:pt idx="2">
                  <c:v>3998886</c:v>
                </c:pt>
                <c:pt idx="3">
                  <c:v>3006597</c:v>
                </c:pt>
                <c:pt idx="4">
                  <c:v>63447179</c:v>
                </c:pt>
                <c:pt idx="5">
                  <c:v>3369547</c:v>
                </c:pt>
                <c:pt idx="6">
                  <c:v>12004008</c:v>
                </c:pt>
                <c:pt idx="7">
                  <c:v>45674874</c:v>
                </c:pt>
                <c:pt idx="8">
                  <c:v>20980948</c:v>
                </c:pt>
                <c:pt idx="9">
                  <c:v>22051613</c:v>
                </c:pt>
                <c:pt idx="10">
                  <c:v>12097260</c:v>
                </c:pt>
                <c:pt idx="11">
                  <c:v>912554</c:v>
                </c:pt>
                <c:pt idx="12">
                  <c:v>4543947</c:v>
                </c:pt>
                <c:pt idx="13">
                  <c:v>11005269</c:v>
                </c:pt>
                <c:pt idx="14">
                  <c:v>19475211</c:v>
                </c:pt>
                <c:pt idx="15">
                  <c:v>22525726</c:v>
                </c:pt>
                <c:pt idx="16">
                  <c:v>3574402</c:v>
                </c:pt>
                <c:pt idx="17">
                  <c:v>1422149</c:v>
                </c:pt>
                <c:pt idx="18">
                  <c:v>357171</c:v>
                </c:pt>
                <c:pt idx="19">
                  <c:v>1913472</c:v>
                </c:pt>
                <c:pt idx="20">
                  <c:v>2223857</c:v>
                </c:pt>
                <c:pt idx="21">
                  <c:v>8917011</c:v>
                </c:pt>
                <c:pt idx="22">
                  <c:v>4614480</c:v>
                </c:pt>
                <c:pt idx="23">
                  <c:v>2708515</c:v>
                </c:pt>
                <c:pt idx="24">
                  <c:v>18877073</c:v>
                </c:pt>
                <c:pt idx="25">
                  <c:v>53986226</c:v>
                </c:pt>
                <c:pt idx="26">
                  <c:v>3489733</c:v>
                </c:pt>
                <c:pt idx="27">
                  <c:v>1023351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9-4755-865B-2A34AFB513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presentación'!$D$7:$D$34</c:f>
              <c:numCache>
                <c:formatCode>#,##0</c:formatCode>
                <c:ptCount val="28"/>
                <c:pt idx="0">
                  <c:v>10005846</c:v>
                </c:pt>
                <c:pt idx="1">
                  <c:v>2087575</c:v>
                </c:pt>
                <c:pt idx="2">
                  <c:v>3467718</c:v>
                </c:pt>
                <c:pt idx="3">
                  <c:v>3008126</c:v>
                </c:pt>
                <c:pt idx="4">
                  <c:v>66069706</c:v>
                </c:pt>
                <c:pt idx="5">
                  <c:v>3197428</c:v>
                </c:pt>
                <c:pt idx="6">
                  <c:v>11623275</c:v>
                </c:pt>
                <c:pt idx="7">
                  <c:v>46445914</c:v>
                </c:pt>
                <c:pt idx="8">
                  <c:v>23297868</c:v>
                </c:pt>
                <c:pt idx="9">
                  <c:v>24455542</c:v>
                </c:pt>
                <c:pt idx="10">
                  <c:v>11917082</c:v>
                </c:pt>
                <c:pt idx="11">
                  <c:v>753373</c:v>
                </c:pt>
                <c:pt idx="12">
                  <c:v>4680989</c:v>
                </c:pt>
                <c:pt idx="13">
                  <c:v>10538722</c:v>
                </c:pt>
                <c:pt idx="14">
                  <c:v>21002374</c:v>
                </c:pt>
                <c:pt idx="15">
                  <c:v>19045375</c:v>
                </c:pt>
                <c:pt idx="16">
                  <c:v>3076937</c:v>
                </c:pt>
                <c:pt idx="17">
                  <c:v>1679387</c:v>
                </c:pt>
                <c:pt idx="18">
                  <c:v>345448</c:v>
                </c:pt>
                <c:pt idx="19">
                  <c:v>1793240</c:v>
                </c:pt>
                <c:pt idx="20">
                  <c:v>2179042</c:v>
                </c:pt>
                <c:pt idx="21">
                  <c:v>8616976</c:v>
                </c:pt>
                <c:pt idx="22">
                  <c:v>4666356</c:v>
                </c:pt>
                <c:pt idx="23">
                  <c:v>2778388</c:v>
                </c:pt>
                <c:pt idx="24">
                  <c:v>21253212</c:v>
                </c:pt>
                <c:pt idx="25">
                  <c:v>54256413</c:v>
                </c:pt>
                <c:pt idx="26">
                  <c:v>3501115</c:v>
                </c:pt>
                <c:pt idx="27">
                  <c:v>951020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9-4755-865B-2A34AFB51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3246634"/>
        <c:axId val="13357912"/>
      </c:barChart>
      <c:catAx>
        <c:axId val="1324663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357912"/>
        <c:crosses val="autoZero"/>
        <c:auto val="1"/>
        <c:lblAlgn val="ctr"/>
        <c:lblOffset val="100"/>
        <c:noMultiLvlLbl val="0"/>
      </c:catAx>
      <c:valAx>
        <c:axId val="1335791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24663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GT'!$E$7:$E$34</c:f>
              <c:numCache>
                <c:formatCode>#,##0</c:formatCode>
                <c:ptCount val="28"/>
                <c:pt idx="0">
                  <c:v>21530320</c:v>
                </c:pt>
                <c:pt idx="1">
                  <c:v>13041219</c:v>
                </c:pt>
                <c:pt idx="2">
                  <c:v>24430239</c:v>
                </c:pt>
                <c:pt idx="3">
                  <c:v>3593687</c:v>
                </c:pt>
                <c:pt idx="4">
                  <c:v>363119436</c:v>
                </c:pt>
                <c:pt idx="5">
                  <c:v>23579656</c:v>
                </c:pt>
                <c:pt idx="6">
                  <c:v>187513637</c:v>
                </c:pt>
                <c:pt idx="7">
                  <c:v>246198728</c:v>
                </c:pt>
                <c:pt idx="8">
                  <c:v>37021220</c:v>
                </c:pt>
                <c:pt idx="9">
                  <c:v>31473847</c:v>
                </c:pt>
                <c:pt idx="10">
                  <c:v>13187130</c:v>
                </c:pt>
                <c:pt idx="11">
                  <c:v>50371125</c:v>
                </c:pt>
                <c:pt idx="12">
                  <c:v>10582072</c:v>
                </c:pt>
                <c:pt idx="13">
                  <c:v>12807451</c:v>
                </c:pt>
                <c:pt idx="14">
                  <c:v>26888194</c:v>
                </c:pt>
                <c:pt idx="15">
                  <c:v>222891638</c:v>
                </c:pt>
                <c:pt idx="16">
                  <c:v>41834363</c:v>
                </c:pt>
                <c:pt idx="17">
                  <c:v>1858113</c:v>
                </c:pt>
                <c:pt idx="18">
                  <c:v>14868762</c:v>
                </c:pt>
                <c:pt idx="19">
                  <c:v>10613900</c:v>
                </c:pt>
                <c:pt idx="20">
                  <c:v>4567679</c:v>
                </c:pt>
                <c:pt idx="21">
                  <c:v>146878936</c:v>
                </c:pt>
                <c:pt idx="22">
                  <c:v>20671798</c:v>
                </c:pt>
                <c:pt idx="23">
                  <c:v>3693367</c:v>
                </c:pt>
                <c:pt idx="24">
                  <c:v>30166866</c:v>
                </c:pt>
                <c:pt idx="25">
                  <c:v>199243067</c:v>
                </c:pt>
                <c:pt idx="26">
                  <c:v>31879642</c:v>
                </c:pt>
                <c:pt idx="27">
                  <c:v>2202062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BF-4206-8A10-BBCF0B8B449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GT'!$D$7:$D$34</c:f>
              <c:numCache>
                <c:formatCode>#,##0</c:formatCode>
                <c:ptCount val="28"/>
                <c:pt idx="0">
                  <c:v>20076737</c:v>
                </c:pt>
                <c:pt idx="1">
                  <c:v>11784577</c:v>
                </c:pt>
                <c:pt idx="2">
                  <c:v>26138227</c:v>
                </c:pt>
                <c:pt idx="3">
                  <c:v>4187731</c:v>
                </c:pt>
                <c:pt idx="4">
                  <c:v>370086931</c:v>
                </c:pt>
                <c:pt idx="5">
                  <c:v>24774280</c:v>
                </c:pt>
                <c:pt idx="6">
                  <c:v>192990630</c:v>
                </c:pt>
                <c:pt idx="7">
                  <c:v>242173819</c:v>
                </c:pt>
                <c:pt idx="8">
                  <c:v>38866476</c:v>
                </c:pt>
                <c:pt idx="9">
                  <c:v>30135202</c:v>
                </c:pt>
                <c:pt idx="10">
                  <c:v>13344383</c:v>
                </c:pt>
                <c:pt idx="11">
                  <c:v>46922961</c:v>
                </c:pt>
                <c:pt idx="12">
                  <c:v>8188259</c:v>
                </c:pt>
                <c:pt idx="13">
                  <c:v>14098675</c:v>
                </c:pt>
                <c:pt idx="14">
                  <c:v>27853533</c:v>
                </c:pt>
                <c:pt idx="15">
                  <c:v>203275456</c:v>
                </c:pt>
                <c:pt idx="16">
                  <c:v>37514362</c:v>
                </c:pt>
                <c:pt idx="17">
                  <c:v>2173936</c:v>
                </c:pt>
                <c:pt idx="18">
                  <c:v>24107809</c:v>
                </c:pt>
                <c:pt idx="19">
                  <c:v>10377518</c:v>
                </c:pt>
                <c:pt idx="20">
                  <c:v>4676657</c:v>
                </c:pt>
                <c:pt idx="21">
                  <c:v>140342779</c:v>
                </c:pt>
                <c:pt idx="22">
                  <c:v>20230879</c:v>
                </c:pt>
                <c:pt idx="23">
                  <c:v>3718117</c:v>
                </c:pt>
                <c:pt idx="24">
                  <c:v>31876402</c:v>
                </c:pt>
                <c:pt idx="25">
                  <c:v>203871258</c:v>
                </c:pt>
                <c:pt idx="26">
                  <c:v>30757054</c:v>
                </c:pt>
                <c:pt idx="27">
                  <c:v>1994208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BF-4206-8A10-BBCF0B8B4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1194873"/>
        <c:axId val="21392524"/>
      </c:barChart>
      <c:catAx>
        <c:axId val="2119487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392524"/>
        <c:crosses val="autoZero"/>
        <c:auto val="1"/>
        <c:lblAlgn val="ctr"/>
        <c:lblOffset val="100"/>
        <c:noMultiLvlLbl val="0"/>
      </c:catAx>
      <c:valAx>
        <c:axId val="2139252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19487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Cruceros!$E$7:$E$34</c:f>
              <c:numCache>
                <c:formatCode>#,##0</c:formatCode>
                <c:ptCount val="28"/>
                <c:pt idx="0">
                  <c:v>113</c:v>
                </c:pt>
                <c:pt idx="1">
                  <c:v>64</c:v>
                </c:pt>
                <c:pt idx="2">
                  <c:v>18</c:v>
                </c:pt>
                <c:pt idx="3">
                  <c:v>1</c:v>
                </c:pt>
                <c:pt idx="4">
                  <c:v>0</c:v>
                </c:pt>
                <c:pt idx="5">
                  <c:v>196</c:v>
                </c:pt>
                <c:pt idx="6">
                  <c:v>524</c:v>
                </c:pt>
                <c:pt idx="7">
                  <c:v>549</c:v>
                </c:pt>
                <c:pt idx="8">
                  <c:v>66</c:v>
                </c:pt>
                <c:pt idx="9">
                  <c:v>101</c:v>
                </c:pt>
                <c:pt idx="10">
                  <c:v>3</c:v>
                </c:pt>
                <c:pt idx="11">
                  <c:v>8</c:v>
                </c:pt>
                <c:pt idx="12">
                  <c:v>14</c:v>
                </c:pt>
                <c:pt idx="13">
                  <c:v>16</c:v>
                </c:pt>
                <c:pt idx="14">
                  <c:v>7</c:v>
                </c:pt>
                <c:pt idx="15">
                  <c:v>464</c:v>
                </c:pt>
                <c:pt idx="16">
                  <c:v>191</c:v>
                </c:pt>
                <c:pt idx="17">
                  <c:v>0</c:v>
                </c:pt>
                <c:pt idx="18">
                  <c:v>7</c:v>
                </c:pt>
                <c:pt idx="19">
                  <c:v>27</c:v>
                </c:pt>
                <c:pt idx="20">
                  <c:v>2</c:v>
                </c:pt>
                <c:pt idx="21">
                  <c:v>405</c:v>
                </c:pt>
                <c:pt idx="22">
                  <c:v>23</c:v>
                </c:pt>
                <c:pt idx="23">
                  <c:v>51</c:v>
                </c:pt>
                <c:pt idx="24">
                  <c:v>36</c:v>
                </c:pt>
                <c:pt idx="25">
                  <c:v>180</c:v>
                </c:pt>
                <c:pt idx="26">
                  <c:v>72</c:v>
                </c:pt>
                <c:pt idx="2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6-4A50-99F9-0DBF01617224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Cruceros!$D$7:$D$34</c:f>
              <c:numCache>
                <c:formatCode>#,##0</c:formatCode>
                <c:ptCount val="28"/>
                <c:pt idx="0">
                  <c:v>101</c:v>
                </c:pt>
                <c:pt idx="1">
                  <c:v>62</c:v>
                </c:pt>
                <c:pt idx="2">
                  <c:v>13</c:v>
                </c:pt>
                <c:pt idx="3">
                  <c:v>0</c:v>
                </c:pt>
                <c:pt idx="4">
                  <c:v>0</c:v>
                </c:pt>
                <c:pt idx="5">
                  <c:v>178</c:v>
                </c:pt>
                <c:pt idx="6">
                  <c:v>483</c:v>
                </c:pt>
                <c:pt idx="7">
                  <c:v>478</c:v>
                </c:pt>
                <c:pt idx="8">
                  <c:v>50</c:v>
                </c:pt>
                <c:pt idx="9">
                  <c:v>71</c:v>
                </c:pt>
                <c:pt idx="10">
                  <c:v>1</c:v>
                </c:pt>
                <c:pt idx="11">
                  <c:v>5</c:v>
                </c:pt>
                <c:pt idx="12">
                  <c:v>15</c:v>
                </c:pt>
                <c:pt idx="13">
                  <c:v>23</c:v>
                </c:pt>
                <c:pt idx="14">
                  <c:v>10</c:v>
                </c:pt>
                <c:pt idx="15">
                  <c:v>356</c:v>
                </c:pt>
                <c:pt idx="16">
                  <c:v>135</c:v>
                </c:pt>
                <c:pt idx="17">
                  <c:v>1</c:v>
                </c:pt>
                <c:pt idx="18">
                  <c:v>7</c:v>
                </c:pt>
                <c:pt idx="19">
                  <c:v>18</c:v>
                </c:pt>
                <c:pt idx="20">
                  <c:v>3</c:v>
                </c:pt>
                <c:pt idx="21">
                  <c:v>305</c:v>
                </c:pt>
                <c:pt idx="22">
                  <c:v>13</c:v>
                </c:pt>
                <c:pt idx="23">
                  <c:v>43</c:v>
                </c:pt>
                <c:pt idx="24">
                  <c:v>35</c:v>
                </c:pt>
                <c:pt idx="25">
                  <c:v>168</c:v>
                </c:pt>
                <c:pt idx="26">
                  <c:v>51</c:v>
                </c:pt>
                <c:pt idx="27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6-4A50-99F9-0DBF01617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1451800"/>
        <c:axId val="5869514"/>
      </c:barChart>
      <c:catAx>
        <c:axId val="3145180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69514"/>
        <c:crosses val="autoZero"/>
        <c:auto val="1"/>
        <c:lblAlgn val="ctr"/>
        <c:lblOffset val="100"/>
        <c:noMultiLvlLbl val="0"/>
      </c:catAx>
      <c:valAx>
        <c:axId val="586951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45180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total'!$E$7:$E$34</c:f>
              <c:numCache>
                <c:formatCode>#,##0</c:formatCode>
                <c:ptCount val="28"/>
                <c:pt idx="0">
                  <c:v>305101</c:v>
                </c:pt>
                <c:pt idx="1">
                  <c:v>296171</c:v>
                </c:pt>
                <c:pt idx="2">
                  <c:v>712983</c:v>
                </c:pt>
                <c:pt idx="3">
                  <c:v>221</c:v>
                </c:pt>
                <c:pt idx="4">
                  <c:v>4676685</c:v>
                </c:pt>
                <c:pt idx="5">
                  <c:v>375538</c:v>
                </c:pt>
                <c:pt idx="6">
                  <c:v>7110986</c:v>
                </c:pt>
                <c:pt idx="7">
                  <c:v>3970928</c:v>
                </c:pt>
                <c:pt idx="8">
                  <c:v>234842</c:v>
                </c:pt>
                <c:pt idx="9">
                  <c:v>158289</c:v>
                </c:pt>
                <c:pt idx="10">
                  <c:v>1735</c:v>
                </c:pt>
                <c:pt idx="11">
                  <c:v>1418559</c:v>
                </c:pt>
                <c:pt idx="12">
                  <c:v>10908</c:v>
                </c:pt>
                <c:pt idx="13">
                  <c:v>34192</c:v>
                </c:pt>
                <c:pt idx="14">
                  <c:v>36103</c:v>
                </c:pt>
                <c:pt idx="15">
                  <c:v>2291998</c:v>
                </c:pt>
                <c:pt idx="16">
                  <c:v>576335</c:v>
                </c:pt>
                <c:pt idx="17">
                  <c:v>0</c:v>
                </c:pt>
                <c:pt idx="18">
                  <c:v>425105</c:v>
                </c:pt>
                <c:pt idx="19">
                  <c:v>181338</c:v>
                </c:pt>
                <c:pt idx="20">
                  <c:v>1089</c:v>
                </c:pt>
                <c:pt idx="21">
                  <c:v>4905653</c:v>
                </c:pt>
                <c:pt idx="22">
                  <c:v>179977</c:v>
                </c:pt>
                <c:pt idx="23">
                  <c:v>10821</c:v>
                </c:pt>
                <c:pt idx="24">
                  <c:v>79067</c:v>
                </c:pt>
                <c:pt idx="25">
                  <c:v>1143591</c:v>
                </c:pt>
                <c:pt idx="26">
                  <c:v>186596</c:v>
                </c:pt>
                <c:pt idx="27">
                  <c:v>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F-4435-B65C-C639A4EB950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total'!$D$7:$D$34</c:f>
              <c:numCache>
                <c:formatCode>#,##0</c:formatCode>
                <c:ptCount val="28"/>
                <c:pt idx="0">
                  <c:v>266267</c:v>
                </c:pt>
                <c:pt idx="1">
                  <c:v>255183</c:v>
                </c:pt>
                <c:pt idx="2">
                  <c:v>772950</c:v>
                </c:pt>
                <c:pt idx="3">
                  <c:v>0</c:v>
                </c:pt>
                <c:pt idx="4">
                  <c:v>4354635</c:v>
                </c:pt>
                <c:pt idx="5">
                  <c:v>402021</c:v>
                </c:pt>
                <c:pt idx="6">
                  <c:v>7147771</c:v>
                </c:pt>
                <c:pt idx="7">
                  <c:v>3683553</c:v>
                </c:pt>
                <c:pt idx="8">
                  <c:v>193913</c:v>
                </c:pt>
                <c:pt idx="9">
                  <c:v>108547</c:v>
                </c:pt>
                <c:pt idx="10">
                  <c:v>743</c:v>
                </c:pt>
                <c:pt idx="11">
                  <c:v>1351692</c:v>
                </c:pt>
                <c:pt idx="12">
                  <c:v>10047</c:v>
                </c:pt>
                <c:pt idx="13">
                  <c:v>31104</c:v>
                </c:pt>
                <c:pt idx="14">
                  <c:v>40895</c:v>
                </c:pt>
                <c:pt idx="15">
                  <c:v>2110355</c:v>
                </c:pt>
                <c:pt idx="16">
                  <c:v>499774</c:v>
                </c:pt>
                <c:pt idx="17">
                  <c:v>765</c:v>
                </c:pt>
                <c:pt idx="18">
                  <c:v>523596</c:v>
                </c:pt>
                <c:pt idx="19">
                  <c:v>169870</c:v>
                </c:pt>
                <c:pt idx="20">
                  <c:v>665</c:v>
                </c:pt>
                <c:pt idx="21">
                  <c:v>4433952</c:v>
                </c:pt>
                <c:pt idx="22">
                  <c:v>189426</c:v>
                </c:pt>
                <c:pt idx="23">
                  <c:v>12975</c:v>
                </c:pt>
                <c:pt idx="24">
                  <c:v>85231</c:v>
                </c:pt>
                <c:pt idx="25">
                  <c:v>1134419</c:v>
                </c:pt>
                <c:pt idx="26">
                  <c:v>115447</c:v>
                </c:pt>
                <c:pt idx="27">
                  <c:v>1681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F-4435-B65C-C639A4EB9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667485"/>
        <c:axId val="16090023"/>
      </c:barChart>
      <c:catAx>
        <c:axId val="1066748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090023"/>
        <c:crosses val="autoZero"/>
        <c:auto val="1"/>
        <c:lblAlgn val="ctr"/>
        <c:lblOffset val="100"/>
        <c:noMultiLvlLbl val="0"/>
      </c:catAx>
      <c:valAx>
        <c:axId val="1609002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66748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regulares'!$E$7:$E$34</c:f>
              <c:numCache>
                <c:formatCode>#,##0</c:formatCode>
                <c:ptCount val="28"/>
                <c:pt idx="0">
                  <c:v>0</c:v>
                </c:pt>
                <c:pt idx="1">
                  <c:v>123829</c:v>
                </c:pt>
                <c:pt idx="2">
                  <c:v>701342</c:v>
                </c:pt>
                <c:pt idx="3">
                  <c:v>0</c:v>
                </c:pt>
                <c:pt idx="4">
                  <c:v>4676685</c:v>
                </c:pt>
                <c:pt idx="5">
                  <c:v>30364</c:v>
                </c:pt>
                <c:pt idx="6">
                  <c:v>5331294</c:v>
                </c:pt>
                <c:pt idx="7">
                  <c:v>1337225</c:v>
                </c:pt>
                <c:pt idx="8">
                  <c:v>116769</c:v>
                </c:pt>
                <c:pt idx="9">
                  <c:v>0</c:v>
                </c:pt>
                <c:pt idx="10">
                  <c:v>0</c:v>
                </c:pt>
                <c:pt idx="11">
                  <c:v>1411346</c:v>
                </c:pt>
                <c:pt idx="12">
                  <c:v>0</c:v>
                </c:pt>
                <c:pt idx="13">
                  <c:v>0</c:v>
                </c:pt>
                <c:pt idx="14">
                  <c:v>34088</c:v>
                </c:pt>
                <c:pt idx="15">
                  <c:v>1078638</c:v>
                </c:pt>
                <c:pt idx="16">
                  <c:v>256354</c:v>
                </c:pt>
                <c:pt idx="17">
                  <c:v>0</c:v>
                </c:pt>
                <c:pt idx="18">
                  <c:v>421712</c:v>
                </c:pt>
                <c:pt idx="19">
                  <c:v>156353</c:v>
                </c:pt>
                <c:pt idx="20">
                  <c:v>5</c:v>
                </c:pt>
                <c:pt idx="21">
                  <c:v>3974809</c:v>
                </c:pt>
                <c:pt idx="22">
                  <c:v>155628</c:v>
                </c:pt>
                <c:pt idx="23">
                  <c:v>0</c:v>
                </c:pt>
                <c:pt idx="24">
                  <c:v>0</c:v>
                </c:pt>
                <c:pt idx="25">
                  <c:v>608534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C-43D5-B0A4-02B0546F78B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regulares'!$D$7:$D$34</c:f>
              <c:numCache>
                <c:formatCode>#,##0</c:formatCode>
                <c:ptCount val="28"/>
                <c:pt idx="0">
                  <c:v>0</c:v>
                </c:pt>
                <c:pt idx="1">
                  <c:v>98916</c:v>
                </c:pt>
                <c:pt idx="2">
                  <c:v>764812</c:v>
                </c:pt>
                <c:pt idx="3">
                  <c:v>0</c:v>
                </c:pt>
                <c:pt idx="4">
                  <c:v>4354635</c:v>
                </c:pt>
                <c:pt idx="5">
                  <c:v>25528</c:v>
                </c:pt>
                <c:pt idx="6">
                  <c:v>5460670</c:v>
                </c:pt>
                <c:pt idx="7">
                  <c:v>1310539</c:v>
                </c:pt>
                <c:pt idx="8">
                  <c:v>98937</c:v>
                </c:pt>
                <c:pt idx="9">
                  <c:v>0</c:v>
                </c:pt>
                <c:pt idx="10">
                  <c:v>0</c:v>
                </c:pt>
                <c:pt idx="11">
                  <c:v>1348987</c:v>
                </c:pt>
                <c:pt idx="12">
                  <c:v>0</c:v>
                </c:pt>
                <c:pt idx="13">
                  <c:v>0</c:v>
                </c:pt>
                <c:pt idx="14">
                  <c:v>39851</c:v>
                </c:pt>
                <c:pt idx="15">
                  <c:v>1125395</c:v>
                </c:pt>
                <c:pt idx="16">
                  <c:v>258490</c:v>
                </c:pt>
                <c:pt idx="17">
                  <c:v>0</c:v>
                </c:pt>
                <c:pt idx="18">
                  <c:v>518195</c:v>
                </c:pt>
                <c:pt idx="19">
                  <c:v>144188</c:v>
                </c:pt>
                <c:pt idx="20">
                  <c:v>2</c:v>
                </c:pt>
                <c:pt idx="21">
                  <c:v>3752816</c:v>
                </c:pt>
                <c:pt idx="22">
                  <c:v>164110</c:v>
                </c:pt>
                <c:pt idx="23">
                  <c:v>0</c:v>
                </c:pt>
                <c:pt idx="24">
                  <c:v>0</c:v>
                </c:pt>
                <c:pt idx="25">
                  <c:v>605875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C-43D5-B0A4-02B0546F7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1942122"/>
        <c:axId val="43624327"/>
      </c:barChart>
      <c:catAx>
        <c:axId val="3194212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624327"/>
        <c:crosses val="autoZero"/>
        <c:auto val="1"/>
        <c:lblAlgn val="ctr"/>
        <c:lblOffset val="100"/>
        <c:noMultiLvlLbl val="0"/>
      </c:catAx>
      <c:valAx>
        <c:axId val="4362432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94212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crucero'!$E$7:$E$34</c:f>
              <c:numCache>
                <c:formatCode>#,##0</c:formatCode>
                <c:ptCount val="28"/>
                <c:pt idx="0">
                  <c:v>305101</c:v>
                </c:pt>
                <c:pt idx="1">
                  <c:v>172342</c:v>
                </c:pt>
                <c:pt idx="2">
                  <c:v>11641</c:v>
                </c:pt>
                <c:pt idx="3">
                  <c:v>221</c:v>
                </c:pt>
                <c:pt idx="4">
                  <c:v>0</c:v>
                </c:pt>
                <c:pt idx="5">
                  <c:v>345174</c:v>
                </c:pt>
                <c:pt idx="6">
                  <c:v>1779692</c:v>
                </c:pt>
                <c:pt idx="7">
                  <c:v>2633703</c:v>
                </c:pt>
                <c:pt idx="8">
                  <c:v>118073</c:v>
                </c:pt>
                <c:pt idx="9">
                  <c:v>158289</c:v>
                </c:pt>
                <c:pt idx="10">
                  <c:v>1735</c:v>
                </c:pt>
                <c:pt idx="11">
                  <c:v>7213</c:v>
                </c:pt>
                <c:pt idx="12">
                  <c:v>10908</c:v>
                </c:pt>
                <c:pt idx="13">
                  <c:v>34192</c:v>
                </c:pt>
                <c:pt idx="14">
                  <c:v>2015</c:v>
                </c:pt>
                <c:pt idx="15">
                  <c:v>1213360</c:v>
                </c:pt>
                <c:pt idx="16">
                  <c:v>319981</c:v>
                </c:pt>
                <c:pt idx="17">
                  <c:v>0</c:v>
                </c:pt>
                <c:pt idx="18">
                  <c:v>3393</c:v>
                </c:pt>
                <c:pt idx="19">
                  <c:v>24985</c:v>
                </c:pt>
                <c:pt idx="20">
                  <c:v>1084</c:v>
                </c:pt>
                <c:pt idx="21">
                  <c:v>930844</c:v>
                </c:pt>
                <c:pt idx="22">
                  <c:v>24349</c:v>
                </c:pt>
                <c:pt idx="23">
                  <c:v>10821</c:v>
                </c:pt>
                <c:pt idx="24">
                  <c:v>79067</c:v>
                </c:pt>
                <c:pt idx="25">
                  <c:v>535057</c:v>
                </c:pt>
                <c:pt idx="26">
                  <c:v>186596</c:v>
                </c:pt>
                <c:pt idx="27">
                  <c:v>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4-4CA6-AE04-1A99204756F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crucero'!$D$7:$D$34</c:f>
              <c:numCache>
                <c:formatCode>#,##0</c:formatCode>
                <c:ptCount val="28"/>
                <c:pt idx="0">
                  <c:v>266267</c:v>
                </c:pt>
                <c:pt idx="1">
                  <c:v>156267</c:v>
                </c:pt>
                <c:pt idx="2">
                  <c:v>8138</c:v>
                </c:pt>
                <c:pt idx="3">
                  <c:v>0</c:v>
                </c:pt>
                <c:pt idx="4">
                  <c:v>0</c:v>
                </c:pt>
                <c:pt idx="5">
                  <c:v>376493</c:v>
                </c:pt>
                <c:pt idx="6">
                  <c:v>1687101</c:v>
                </c:pt>
                <c:pt idx="7">
                  <c:v>2373014</c:v>
                </c:pt>
                <c:pt idx="8">
                  <c:v>94976</c:v>
                </c:pt>
                <c:pt idx="9">
                  <c:v>108547</c:v>
                </c:pt>
                <c:pt idx="10">
                  <c:v>743</c:v>
                </c:pt>
                <c:pt idx="11">
                  <c:v>2705</c:v>
                </c:pt>
                <c:pt idx="12">
                  <c:v>10047</c:v>
                </c:pt>
                <c:pt idx="13">
                  <c:v>31104</c:v>
                </c:pt>
                <c:pt idx="14">
                  <c:v>1044</c:v>
                </c:pt>
                <c:pt idx="15">
                  <c:v>984960</c:v>
                </c:pt>
                <c:pt idx="16">
                  <c:v>241284</c:v>
                </c:pt>
                <c:pt idx="17">
                  <c:v>765</c:v>
                </c:pt>
                <c:pt idx="18">
                  <c:v>5401</c:v>
                </c:pt>
                <c:pt idx="19">
                  <c:v>25682</c:v>
                </c:pt>
                <c:pt idx="20">
                  <c:v>663</c:v>
                </c:pt>
                <c:pt idx="21">
                  <c:v>681136</c:v>
                </c:pt>
                <c:pt idx="22">
                  <c:v>25316</c:v>
                </c:pt>
                <c:pt idx="23">
                  <c:v>12975</c:v>
                </c:pt>
                <c:pt idx="24">
                  <c:v>85231</c:v>
                </c:pt>
                <c:pt idx="25">
                  <c:v>528544</c:v>
                </c:pt>
                <c:pt idx="26">
                  <c:v>115447</c:v>
                </c:pt>
                <c:pt idx="27">
                  <c:v>1681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B4-4CA6-AE04-1A9920475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7266997"/>
        <c:axId val="15680188"/>
      </c:barChart>
      <c:catAx>
        <c:axId val="4726699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680188"/>
        <c:crosses val="autoZero"/>
        <c:auto val="1"/>
        <c:lblAlgn val="ctr"/>
        <c:lblOffset val="100"/>
        <c:noMultiLvlLbl val="0"/>
      </c:catAx>
      <c:valAx>
        <c:axId val="1568018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26699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pasaje'!$E$7:$E$34</c:f>
              <c:numCache>
                <c:formatCode>#,##0</c:formatCode>
                <c:ptCount val="28"/>
                <c:pt idx="0">
                  <c:v>0</c:v>
                </c:pt>
                <c:pt idx="1">
                  <c:v>45652</c:v>
                </c:pt>
                <c:pt idx="2">
                  <c:v>184880</c:v>
                </c:pt>
                <c:pt idx="3">
                  <c:v>0</c:v>
                </c:pt>
                <c:pt idx="4">
                  <c:v>1039495</c:v>
                </c:pt>
                <c:pt idx="5">
                  <c:v>17426</c:v>
                </c:pt>
                <c:pt idx="6">
                  <c:v>920583</c:v>
                </c:pt>
                <c:pt idx="7">
                  <c:v>413372</c:v>
                </c:pt>
                <c:pt idx="8">
                  <c:v>48648</c:v>
                </c:pt>
                <c:pt idx="9">
                  <c:v>0</c:v>
                </c:pt>
                <c:pt idx="10">
                  <c:v>0</c:v>
                </c:pt>
                <c:pt idx="11">
                  <c:v>349874</c:v>
                </c:pt>
                <c:pt idx="12">
                  <c:v>0</c:v>
                </c:pt>
                <c:pt idx="13">
                  <c:v>0</c:v>
                </c:pt>
                <c:pt idx="14">
                  <c:v>20245</c:v>
                </c:pt>
                <c:pt idx="15">
                  <c:v>456485</c:v>
                </c:pt>
                <c:pt idx="16">
                  <c:v>57112</c:v>
                </c:pt>
                <c:pt idx="17">
                  <c:v>0</c:v>
                </c:pt>
                <c:pt idx="18">
                  <c:v>101940</c:v>
                </c:pt>
                <c:pt idx="19">
                  <c:v>39517</c:v>
                </c:pt>
                <c:pt idx="20">
                  <c:v>0</c:v>
                </c:pt>
                <c:pt idx="21">
                  <c:v>1291149</c:v>
                </c:pt>
                <c:pt idx="22">
                  <c:v>69301</c:v>
                </c:pt>
                <c:pt idx="23">
                  <c:v>0</c:v>
                </c:pt>
                <c:pt idx="24">
                  <c:v>0</c:v>
                </c:pt>
                <c:pt idx="25">
                  <c:v>165602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3-4BE3-8B92-16935B3EE76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pasaje'!$D$7:$D$34</c:f>
              <c:numCache>
                <c:formatCode>#,##0</c:formatCode>
                <c:ptCount val="28"/>
                <c:pt idx="0">
                  <c:v>0</c:v>
                </c:pt>
                <c:pt idx="1">
                  <c:v>32366</c:v>
                </c:pt>
                <c:pt idx="2">
                  <c:v>196304</c:v>
                </c:pt>
                <c:pt idx="3">
                  <c:v>0</c:v>
                </c:pt>
                <c:pt idx="4">
                  <c:v>969284</c:v>
                </c:pt>
                <c:pt idx="5">
                  <c:v>14460</c:v>
                </c:pt>
                <c:pt idx="6">
                  <c:v>925860</c:v>
                </c:pt>
                <c:pt idx="7">
                  <c:v>384411</c:v>
                </c:pt>
                <c:pt idx="8">
                  <c:v>41346</c:v>
                </c:pt>
                <c:pt idx="9">
                  <c:v>0</c:v>
                </c:pt>
                <c:pt idx="10">
                  <c:v>0</c:v>
                </c:pt>
                <c:pt idx="11">
                  <c:v>330373</c:v>
                </c:pt>
                <c:pt idx="12">
                  <c:v>0</c:v>
                </c:pt>
                <c:pt idx="13">
                  <c:v>0</c:v>
                </c:pt>
                <c:pt idx="14">
                  <c:v>22908</c:v>
                </c:pt>
                <c:pt idx="15">
                  <c:v>469134</c:v>
                </c:pt>
                <c:pt idx="16">
                  <c:v>57068</c:v>
                </c:pt>
                <c:pt idx="17">
                  <c:v>0</c:v>
                </c:pt>
                <c:pt idx="18">
                  <c:v>121792</c:v>
                </c:pt>
                <c:pt idx="19">
                  <c:v>38281</c:v>
                </c:pt>
                <c:pt idx="20">
                  <c:v>0</c:v>
                </c:pt>
                <c:pt idx="21">
                  <c:v>1208246</c:v>
                </c:pt>
                <c:pt idx="22">
                  <c:v>71280</c:v>
                </c:pt>
                <c:pt idx="23">
                  <c:v>0</c:v>
                </c:pt>
                <c:pt idx="24">
                  <c:v>0</c:v>
                </c:pt>
                <c:pt idx="25">
                  <c:v>164441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3-4BE3-8B92-16935B3EE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1116350"/>
        <c:axId val="15346285"/>
      </c:barChart>
      <c:catAx>
        <c:axId val="2111635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346285"/>
        <c:crosses val="autoZero"/>
        <c:auto val="1"/>
        <c:lblAlgn val="ctr"/>
        <c:lblOffset val="100"/>
        <c:noMultiLvlLbl val="0"/>
      </c:catAx>
      <c:valAx>
        <c:axId val="1534628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11635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mercancía'!$E$7:$E$34</c:f>
              <c:numCache>
                <c:formatCode>#,##0</c:formatCode>
                <c:ptCount val="28"/>
                <c:pt idx="0">
                  <c:v>0</c:v>
                </c:pt>
                <c:pt idx="1">
                  <c:v>6857</c:v>
                </c:pt>
                <c:pt idx="2">
                  <c:v>2615</c:v>
                </c:pt>
                <c:pt idx="3">
                  <c:v>0</c:v>
                </c:pt>
                <c:pt idx="4">
                  <c:v>4992</c:v>
                </c:pt>
                <c:pt idx="5">
                  <c:v>55112</c:v>
                </c:pt>
                <c:pt idx="6">
                  <c:v>88372</c:v>
                </c:pt>
                <c:pt idx="7">
                  <c:v>467673</c:v>
                </c:pt>
                <c:pt idx="8">
                  <c:v>13765</c:v>
                </c:pt>
                <c:pt idx="9">
                  <c:v>301</c:v>
                </c:pt>
                <c:pt idx="10">
                  <c:v>106</c:v>
                </c:pt>
                <c:pt idx="11">
                  <c:v>1326</c:v>
                </c:pt>
                <c:pt idx="12">
                  <c:v>3253</c:v>
                </c:pt>
                <c:pt idx="13">
                  <c:v>356</c:v>
                </c:pt>
                <c:pt idx="14">
                  <c:v>22900</c:v>
                </c:pt>
                <c:pt idx="15">
                  <c:v>310248</c:v>
                </c:pt>
                <c:pt idx="16">
                  <c:v>89597</c:v>
                </c:pt>
                <c:pt idx="17">
                  <c:v>306</c:v>
                </c:pt>
                <c:pt idx="18">
                  <c:v>1726</c:v>
                </c:pt>
                <c:pt idx="19">
                  <c:v>2168</c:v>
                </c:pt>
                <c:pt idx="20">
                  <c:v>135524</c:v>
                </c:pt>
                <c:pt idx="21">
                  <c:v>58721</c:v>
                </c:pt>
                <c:pt idx="22">
                  <c:v>252236</c:v>
                </c:pt>
                <c:pt idx="23">
                  <c:v>9391</c:v>
                </c:pt>
                <c:pt idx="24">
                  <c:v>156249</c:v>
                </c:pt>
                <c:pt idx="25">
                  <c:v>335920</c:v>
                </c:pt>
                <c:pt idx="26">
                  <c:v>435109</c:v>
                </c:pt>
                <c:pt idx="27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E-4967-B55B-08375064A4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mercancía'!$D$7:$D$34</c:f>
              <c:numCache>
                <c:formatCode>#,##0</c:formatCode>
                <c:ptCount val="28"/>
                <c:pt idx="0">
                  <c:v>0</c:v>
                </c:pt>
                <c:pt idx="1">
                  <c:v>3346</c:v>
                </c:pt>
                <c:pt idx="2">
                  <c:v>3758</c:v>
                </c:pt>
                <c:pt idx="3">
                  <c:v>0</c:v>
                </c:pt>
                <c:pt idx="4">
                  <c:v>3293</c:v>
                </c:pt>
                <c:pt idx="5">
                  <c:v>22176</c:v>
                </c:pt>
                <c:pt idx="6">
                  <c:v>82060</c:v>
                </c:pt>
                <c:pt idx="7">
                  <c:v>467825</c:v>
                </c:pt>
                <c:pt idx="8">
                  <c:v>17914</c:v>
                </c:pt>
                <c:pt idx="9">
                  <c:v>2049</c:v>
                </c:pt>
                <c:pt idx="10">
                  <c:v>265</c:v>
                </c:pt>
                <c:pt idx="11">
                  <c:v>1500</c:v>
                </c:pt>
                <c:pt idx="12">
                  <c:v>0</c:v>
                </c:pt>
                <c:pt idx="13">
                  <c:v>16</c:v>
                </c:pt>
                <c:pt idx="14">
                  <c:v>10621</c:v>
                </c:pt>
                <c:pt idx="15">
                  <c:v>217841</c:v>
                </c:pt>
                <c:pt idx="16">
                  <c:v>60409</c:v>
                </c:pt>
                <c:pt idx="17">
                  <c:v>293</c:v>
                </c:pt>
                <c:pt idx="18">
                  <c:v>12079</c:v>
                </c:pt>
                <c:pt idx="19">
                  <c:v>1584</c:v>
                </c:pt>
                <c:pt idx="20">
                  <c:v>158002</c:v>
                </c:pt>
                <c:pt idx="21">
                  <c:v>53607</c:v>
                </c:pt>
                <c:pt idx="22">
                  <c:v>241353</c:v>
                </c:pt>
                <c:pt idx="23">
                  <c:v>5088</c:v>
                </c:pt>
                <c:pt idx="24">
                  <c:v>146297</c:v>
                </c:pt>
                <c:pt idx="25">
                  <c:v>378029</c:v>
                </c:pt>
                <c:pt idx="26">
                  <c:v>420115</c:v>
                </c:pt>
                <c:pt idx="27">
                  <c:v>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E-4967-B55B-08375064A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1474361"/>
        <c:axId val="35905325"/>
      </c:barChart>
      <c:catAx>
        <c:axId val="6147436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905325"/>
        <c:crosses val="autoZero"/>
        <c:auto val="1"/>
        <c:lblAlgn val="ctr"/>
        <c:lblOffset val="100"/>
        <c:noMultiLvlLbl val="0"/>
      </c:catAx>
      <c:valAx>
        <c:axId val="3590532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47436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total'!$E$7:$E$34</c:f>
              <c:numCache>
                <c:formatCode>#,##0</c:formatCode>
                <c:ptCount val="28"/>
                <c:pt idx="0">
                  <c:v>5822515</c:v>
                </c:pt>
                <c:pt idx="1">
                  <c:v>421679</c:v>
                </c:pt>
                <c:pt idx="2">
                  <c:v>649297</c:v>
                </c:pt>
                <c:pt idx="3">
                  <c:v>1270854</c:v>
                </c:pt>
                <c:pt idx="4">
                  <c:v>11570743</c:v>
                </c:pt>
                <c:pt idx="5">
                  <c:v>657330</c:v>
                </c:pt>
                <c:pt idx="6">
                  <c:v>218285</c:v>
                </c:pt>
                <c:pt idx="7">
                  <c:v>12111556</c:v>
                </c:pt>
                <c:pt idx="8">
                  <c:v>13918067</c:v>
                </c:pt>
                <c:pt idx="9">
                  <c:v>15786103</c:v>
                </c:pt>
                <c:pt idx="10">
                  <c:v>8671619</c:v>
                </c:pt>
                <c:pt idx="11">
                  <c:v>246299</c:v>
                </c:pt>
                <c:pt idx="12">
                  <c:v>3076670</c:v>
                </c:pt>
                <c:pt idx="13">
                  <c:v>7537674</c:v>
                </c:pt>
                <c:pt idx="14">
                  <c:v>10176503</c:v>
                </c:pt>
                <c:pt idx="15">
                  <c:v>1200262</c:v>
                </c:pt>
                <c:pt idx="16">
                  <c:v>613532</c:v>
                </c:pt>
                <c:pt idx="17">
                  <c:v>952381</c:v>
                </c:pt>
                <c:pt idx="18">
                  <c:v>92</c:v>
                </c:pt>
                <c:pt idx="19">
                  <c:v>867100</c:v>
                </c:pt>
                <c:pt idx="20">
                  <c:v>1485155</c:v>
                </c:pt>
                <c:pt idx="21">
                  <c:v>738296</c:v>
                </c:pt>
                <c:pt idx="22">
                  <c:v>1943317</c:v>
                </c:pt>
                <c:pt idx="23">
                  <c:v>1329372</c:v>
                </c:pt>
                <c:pt idx="24">
                  <c:v>13589235</c:v>
                </c:pt>
                <c:pt idx="25">
                  <c:v>11238721</c:v>
                </c:pt>
                <c:pt idx="26">
                  <c:v>1220927</c:v>
                </c:pt>
                <c:pt idx="27">
                  <c:v>534724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BB-4115-AD41-7D0606070516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total'!$D$7:$D$34</c:f>
              <c:numCache>
                <c:formatCode>#,##0</c:formatCode>
                <c:ptCount val="28"/>
                <c:pt idx="0">
                  <c:v>6137495</c:v>
                </c:pt>
                <c:pt idx="1">
                  <c:v>605126</c:v>
                </c:pt>
                <c:pt idx="2">
                  <c:v>600158</c:v>
                </c:pt>
                <c:pt idx="3">
                  <c:v>1397330</c:v>
                </c:pt>
                <c:pt idx="4">
                  <c:v>11781047</c:v>
                </c:pt>
                <c:pt idx="5">
                  <c:v>752867</c:v>
                </c:pt>
                <c:pt idx="6">
                  <c:v>327172</c:v>
                </c:pt>
                <c:pt idx="7">
                  <c:v>11336834</c:v>
                </c:pt>
                <c:pt idx="8">
                  <c:v>15254225</c:v>
                </c:pt>
                <c:pt idx="9">
                  <c:v>16358284</c:v>
                </c:pt>
                <c:pt idx="10">
                  <c:v>8397953</c:v>
                </c:pt>
                <c:pt idx="11">
                  <c:v>197634</c:v>
                </c:pt>
                <c:pt idx="12">
                  <c:v>2973111</c:v>
                </c:pt>
                <c:pt idx="13">
                  <c:v>6671805</c:v>
                </c:pt>
                <c:pt idx="14">
                  <c:v>11427530</c:v>
                </c:pt>
                <c:pt idx="15">
                  <c:v>1367490</c:v>
                </c:pt>
                <c:pt idx="16">
                  <c:v>790603</c:v>
                </c:pt>
                <c:pt idx="17">
                  <c:v>1149182</c:v>
                </c:pt>
                <c:pt idx="18">
                  <c:v>16</c:v>
                </c:pt>
                <c:pt idx="19">
                  <c:v>941116</c:v>
                </c:pt>
                <c:pt idx="20">
                  <c:v>1416345</c:v>
                </c:pt>
                <c:pt idx="21">
                  <c:v>627646</c:v>
                </c:pt>
                <c:pt idx="22">
                  <c:v>2123221</c:v>
                </c:pt>
                <c:pt idx="23">
                  <c:v>1409639</c:v>
                </c:pt>
                <c:pt idx="24">
                  <c:v>15479526</c:v>
                </c:pt>
                <c:pt idx="25">
                  <c:v>10680876</c:v>
                </c:pt>
                <c:pt idx="26">
                  <c:v>1204801</c:v>
                </c:pt>
                <c:pt idx="27">
                  <c:v>509341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BB-4115-AD41-7D0606070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5178325"/>
        <c:axId val="24376537"/>
      </c:barChart>
      <c:catAx>
        <c:axId val="3517832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376537"/>
        <c:crosses val="autoZero"/>
        <c:auto val="1"/>
        <c:lblAlgn val="ctr"/>
        <c:lblOffset val="100"/>
        <c:noMultiLvlLbl val="0"/>
      </c:catAx>
      <c:valAx>
        <c:axId val="2437653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17832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GL'!$E$7:$E$34</c:f>
              <c:numCache>
                <c:formatCode>#,##0</c:formatCode>
                <c:ptCount val="28"/>
                <c:pt idx="0">
                  <c:v>3891850</c:v>
                </c:pt>
                <c:pt idx="1">
                  <c:v>2000</c:v>
                </c:pt>
                <c:pt idx="2">
                  <c:v>27661</c:v>
                </c:pt>
                <c:pt idx="3">
                  <c:v>200747</c:v>
                </c:pt>
                <c:pt idx="4">
                  <c:v>7687825</c:v>
                </c:pt>
                <c:pt idx="5">
                  <c:v>29638</c:v>
                </c:pt>
                <c:pt idx="6">
                  <c:v>157109</c:v>
                </c:pt>
                <c:pt idx="7">
                  <c:v>4929149</c:v>
                </c:pt>
                <c:pt idx="8">
                  <c:v>9894471</c:v>
                </c:pt>
                <c:pt idx="9">
                  <c:v>12599888</c:v>
                </c:pt>
                <c:pt idx="10">
                  <c:v>4172584</c:v>
                </c:pt>
                <c:pt idx="11">
                  <c:v>245176</c:v>
                </c:pt>
                <c:pt idx="12">
                  <c:v>1443411</c:v>
                </c:pt>
                <c:pt idx="13">
                  <c:v>705413</c:v>
                </c:pt>
                <c:pt idx="14">
                  <c:v>8291819</c:v>
                </c:pt>
                <c:pt idx="15">
                  <c:v>708513</c:v>
                </c:pt>
                <c:pt idx="16">
                  <c:v>14109</c:v>
                </c:pt>
                <c:pt idx="17">
                  <c:v>0</c:v>
                </c:pt>
                <c:pt idx="18">
                  <c:v>0</c:v>
                </c:pt>
                <c:pt idx="19">
                  <c:v>544795</c:v>
                </c:pt>
                <c:pt idx="20">
                  <c:v>0</c:v>
                </c:pt>
                <c:pt idx="21">
                  <c:v>295029</c:v>
                </c:pt>
                <c:pt idx="22">
                  <c:v>114240</c:v>
                </c:pt>
                <c:pt idx="23">
                  <c:v>296668</c:v>
                </c:pt>
                <c:pt idx="24">
                  <c:v>8972969</c:v>
                </c:pt>
                <c:pt idx="25">
                  <c:v>1798316</c:v>
                </c:pt>
                <c:pt idx="26">
                  <c:v>19531</c:v>
                </c:pt>
                <c:pt idx="27">
                  <c:v>235846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84-415E-955C-94F25E0E08C5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GL'!$D$7:$D$34</c:f>
              <c:numCache>
                <c:formatCode>#,##0</c:formatCode>
                <c:ptCount val="28"/>
                <c:pt idx="0">
                  <c:v>3851074</c:v>
                </c:pt>
                <c:pt idx="1">
                  <c:v>7301</c:v>
                </c:pt>
                <c:pt idx="2">
                  <c:v>44871</c:v>
                </c:pt>
                <c:pt idx="3">
                  <c:v>185607</c:v>
                </c:pt>
                <c:pt idx="4">
                  <c:v>8156286</c:v>
                </c:pt>
                <c:pt idx="5">
                  <c:v>35498</c:v>
                </c:pt>
                <c:pt idx="6">
                  <c:v>258397</c:v>
                </c:pt>
                <c:pt idx="7">
                  <c:v>4176110</c:v>
                </c:pt>
                <c:pt idx="8">
                  <c:v>11226934</c:v>
                </c:pt>
                <c:pt idx="9">
                  <c:v>12348683</c:v>
                </c:pt>
                <c:pt idx="10">
                  <c:v>4051327</c:v>
                </c:pt>
                <c:pt idx="11">
                  <c:v>196109</c:v>
                </c:pt>
                <c:pt idx="12">
                  <c:v>1354159</c:v>
                </c:pt>
                <c:pt idx="13">
                  <c:v>916232</c:v>
                </c:pt>
                <c:pt idx="14">
                  <c:v>9059767</c:v>
                </c:pt>
                <c:pt idx="15">
                  <c:v>935994</c:v>
                </c:pt>
                <c:pt idx="16">
                  <c:v>49449</c:v>
                </c:pt>
                <c:pt idx="17">
                  <c:v>0</c:v>
                </c:pt>
                <c:pt idx="18">
                  <c:v>0</c:v>
                </c:pt>
                <c:pt idx="19">
                  <c:v>650437</c:v>
                </c:pt>
                <c:pt idx="20">
                  <c:v>0</c:v>
                </c:pt>
                <c:pt idx="21">
                  <c:v>266201</c:v>
                </c:pt>
                <c:pt idx="22">
                  <c:v>110949</c:v>
                </c:pt>
                <c:pt idx="23">
                  <c:v>376203</c:v>
                </c:pt>
                <c:pt idx="24">
                  <c:v>9473669</c:v>
                </c:pt>
                <c:pt idx="25">
                  <c:v>1568132</c:v>
                </c:pt>
                <c:pt idx="26">
                  <c:v>21000</c:v>
                </c:pt>
                <c:pt idx="27">
                  <c:v>185329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84-415E-955C-94F25E0E0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5054036"/>
        <c:axId val="43104886"/>
      </c:barChart>
      <c:catAx>
        <c:axId val="6505403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104886"/>
        <c:crosses val="autoZero"/>
        <c:auto val="1"/>
        <c:lblAlgn val="ctr"/>
        <c:lblOffset val="100"/>
        <c:noMultiLvlLbl val="0"/>
      </c:catAx>
      <c:valAx>
        <c:axId val="4310488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05403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GS'!$E$7:$E$34</c:f>
              <c:numCache>
                <c:formatCode>#,##0</c:formatCode>
                <c:ptCount val="28"/>
                <c:pt idx="0">
                  <c:v>1708422</c:v>
                </c:pt>
                <c:pt idx="1">
                  <c:v>292295</c:v>
                </c:pt>
                <c:pt idx="2">
                  <c:v>164268</c:v>
                </c:pt>
                <c:pt idx="3">
                  <c:v>1004793</c:v>
                </c:pt>
                <c:pt idx="4">
                  <c:v>114621</c:v>
                </c:pt>
                <c:pt idx="5">
                  <c:v>573349</c:v>
                </c:pt>
                <c:pt idx="6">
                  <c:v>52444</c:v>
                </c:pt>
                <c:pt idx="7">
                  <c:v>1560605</c:v>
                </c:pt>
                <c:pt idx="8">
                  <c:v>1428368</c:v>
                </c:pt>
                <c:pt idx="9">
                  <c:v>2844506</c:v>
                </c:pt>
                <c:pt idx="10">
                  <c:v>4426212</c:v>
                </c:pt>
                <c:pt idx="11">
                  <c:v>0</c:v>
                </c:pt>
                <c:pt idx="12">
                  <c:v>1555863</c:v>
                </c:pt>
                <c:pt idx="13">
                  <c:v>6392346</c:v>
                </c:pt>
                <c:pt idx="14">
                  <c:v>1813491</c:v>
                </c:pt>
                <c:pt idx="15">
                  <c:v>205346</c:v>
                </c:pt>
                <c:pt idx="16">
                  <c:v>455715</c:v>
                </c:pt>
                <c:pt idx="17">
                  <c:v>657634</c:v>
                </c:pt>
                <c:pt idx="18">
                  <c:v>92</c:v>
                </c:pt>
                <c:pt idx="19">
                  <c:v>123446</c:v>
                </c:pt>
                <c:pt idx="20">
                  <c:v>589740</c:v>
                </c:pt>
                <c:pt idx="21">
                  <c:v>96220</c:v>
                </c:pt>
                <c:pt idx="22">
                  <c:v>1249015</c:v>
                </c:pt>
                <c:pt idx="23">
                  <c:v>911073</c:v>
                </c:pt>
                <c:pt idx="24">
                  <c:v>3847799</c:v>
                </c:pt>
                <c:pt idx="25">
                  <c:v>1140472</c:v>
                </c:pt>
                <c:pt idx="26">
                  <c:v>48832</c:v>
                </c:pt>
                <c:pt idx="27">
                  <c:v>117158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C-4AE8-9A9B-34CA4275FF3E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GS'!$D$7:$D$34</c:f>
              <c:numCache>
                <c:formatCode>#,##0</c:formatCode>
                <c:ptCount val="28"/>
                <c:pt idx="0">
                  <c:v>2023590</c:v>
                </c:pt>
                <c:pt idx="1">
                  <c:v>512509</c:v>
                </c:pt>
                <c:pt idx="2">
                  <c:v>171443</c:v>
                </c:pt>
                <c:pt idx="3">
                  <c:v>998057</c:v>
                </c:pt>
                <c:pt idx="4">
                  <c:v>109118</c:v>
                </c:pt>
                <c:pt idx="5">
                  <c:v>687033</c:v>
                </c:pt>
                <c:pt idx="6">
                  <c:v>55956</c:v>
                </c:pt>
                <c:pt idx="7">
                  <c:v>1686274</c:v>
                </c:pt>
                <c:pt idx="8">
                  <c:v>1424312</c:v>
                </c:pt>
                <c:pt idx="9">
                  <c:v>3691291</c:v>
                </c:pt>
                <c:pt idx="10">
                  <c:v>4222502</c:v>
                </c:pt>
                <c:pt idx="11">
                  <c:v>0</c:v>
                </c:pt>
                <c:pt idx="12">
                  <c:v>1548196</c:v>
                </c:pt>
                <c:pt idx="13">
                  <c:v>5198675</c:v>
                </c:pt>
                <c:pt idx="14">
                  <c:v>2198617</c:v>
                </c:pt>
                <c:pt idx="15">
                  <c:v>164002</c:v>
                </c:pt>
                <c:pt idx="16">
                  <c:v>599795</c:v>
                </c:pt>
                <c:pt idx="17">
                  <c:v>889487</c:v>
                </c:pt>
                <c:pt idx="18">
                  <c:v>0</c:v>
                </c:pt>
                <c:pt idx="19">
                  <c:v>116080</c:v>
                </c:pt>
                <c:pt idx="20">
                  <c:v>487872</c:v>
                </c:pt>
                <c:pt idx="21">
                  <c:v>88161</c:v>
                </c:pt>
                <c:pt idx="22">
                  <c:v>1468128</c:v>
                </c:pt>
                <c:pt idx="23">
                  <c:v>907055</c:v>
                </c:pt>
                <c:pt idx="24">
                  <c:v>5315333</c:v>
                </c:pt>
                <c:pt idx="25">
                  <c:v>1338215</c:v>
                </c:pt>
                <c:pt idx="26">
                  <c:v>48536</c:v>
                </c:pt>
                <c:pt idx="27">
                  <c:v>159530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C-4AE8-9A9B-34CA4275FF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51101"/>
        <c:axId val="50134851"/>
      </c:barChart>
      <c:catAx>
        <c:axId val="65110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134851"/>
        <c:crosses val="autoZero"/>
        <c:auto val="1"/>
        <c:lblAlgn val="ctr"/>
        <c:lblOffset val="100"/>
        <c:noMultiLvlLbl val="0"/>
      </c:catAx>
      <c:valAx>
        <c:axId val="5013485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110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Líquidos!$E$7:$E$34</c:f>
              <c:numCache>
                <c:formatCode>#,##0</c:formatCode>
                <c:ptCount val="28"/>
                <c:pt idx="0">
                  <c:v>6227745</c:v>
                </c:pt>
                <c:pt idx="1">
                  <c:v>36260</c:v>
                </c:pt>
                <c:pt idx="2">
                  <c:v>61900</c:v>
                </c:pt>
                <c:pt idx="3">
                  <c:v>399238</c:v>
                </c:pt>
                <c:pt idx="4">
                  <c:v>19046707</c:v>
                </c:pt>
                <c:pt idx="5">
                  <c:v>641170</c:v>
                </c:pt>
                <c:pt idx="6">
                  <c:v>1112992</c:v>
                </c:pt>
                <c:pt idx="7">
                  <c:v>11029874</c:v>
                </c:pt>
                <c:pt idx="8">
                  <c:v>12503570</c:v>
                </c:pt>
                <c:pt idx="9">
                  <c:v>17094141</c:v>
                </c:pt>
                <c:pt idx="10">
                  <c:v>6032638</c:v>
                </c:pt>
                <c:pt idx="11">
                  <c:v>484747</c:v>
                </c:pt>
                <c:pt idx="12">
                  <c:v>1580657</c:v>
                </c:pt>
                <c:pt idx="13">
                  <c:v>1030958</c:v>
                </c:pt>
                <c:pt idx="14">
                  <c:v>14773826</c:v>
                </c:pt>
                <c:pt idx="15">
                  <c:v>7162876</c:v>
                </c:pt>
                <c:pt idx="16">
                  <c:v>52157</c:v>
                </c:pt>
                <c:pt idx="17">
                  <c:v>0</c:v>
                </c:pt>
                <c:pt idx="18">
                  <c:v>44368</c:v>
                </c:pt>
                <c:pt idx="19">
                  <c:v>956661</c:v>
                </c:pt>
                <c:pt idx="20">
                  <c:v>0</c:v>
                </c:pt>
                <c:pt idx="21">
                  <c:v>2188900</c:v>
                </c:pt>
                <c:pt idx="22">
                  <c:v>150610</c:v>
                </c:pt>
                <c:pt idx="23">
                  <c:v>325148</c:v>
                </c:pt>
                <c:pt idx="24">
                  <c:v>12439195</c:v>
                </c:pt>
                <c:pt idx="25">
                  <c:v>2487792</c:v>
                </c:pt>
                <c:pt idx="26">
                  <c:v>19554</c:v>
                </c:pt>
                <c:pt idx="27">
                  <c:v>235846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2-4C19-B9CE-87D70C8FD9E3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Líquidos!$D$7:$D$34</c:f>
              <c:numCache>
                <c:formatCode>#,##0</c:formatCode>
                <c:ptCount val="28"/>
                <c:pt idx="0">
                  <c:v>6707633</c:v>
                </c:pt>
                <c:pt idx="1">
                  <c:v>40622</c:v>
                </c:pt>
                <c:pt idx="2">
                  <c:v>101691</c:v>
                </c:pt>
                <c:pt idx="3">
                  <c:v>421647</c:v>
                </c:pt>
                <c:pt idx="4">
                  <c:v>19777001</c:v>
                </c:pt>
                <c:pt idx="5">
                  <c:v>445096</c:v>
                </c:pt>
                <c:pt idx="6">
                  <c:v>1114245</c:v>
                </c:pt>
                <c:pt idx="7">
                  <c:v>9307362</c:v>
                </c:pt>
                <c:pt idx="8">
                  <c:v>14859052</c:v>
                </c:pt>
                <c:pt idx="9">
                  <c:v>17675946</c:v>
                </c:pt>
                <c:pt idx="10">
                  <c:v>5991565</c:v>
                </c:pt>
                <c:pt idx="11">
                  <c:v>363553</c:v>
                </c:pt>
                <c:pt idx="12">
                  <c:v>1646539</c:v>
                </c:pt>
                <c:pt idx="13">
                  <c:v>1237320</c:v>
                </c:pt>
                <c:pt idx="14">
                  <c:v>16118124</c:v>
                </c:pt>
                <c:pt idx="15">
                  <c:v>5584686</c:v>
                </c:pt>
                <c:pt idx="16">
                  <c:v>87718</c:v>
                </c:pt>
                <c:pt idx="17">
                  <c:v>0</c:v>
                </c:pt>
                <c:pt idx="18">
                  <c:v>41221</c:v>
                </c:pt>
                <c:pt idx="19">
                  <c:v>877036</c:v>
                </c:pt>
                <c:pt idx="20">
                  <c:v>0</c:v>
                </c:pt>
                <c:pt idx="21">
                  <c:v>2493614</c:v>
                </c:pt>
                <c:pt idx="22">
                  <c:v>116080</c:v>
                </c:pt>
                <c:pt idx="23">
                  <c:v>395901</c:v>
                </c:pt>
                <c:pt idx="24">
                  <c:v>14051288</c:v>
                </c:pt>
                <c:pt idx="25">
                  <c:v>2308498</c:v>
                </c:pt>
                <c:pt idx="26">
                  <c:v>21000</c:v>
                </c:pt>
                <c:pt idx="27">
                  <c:v>187519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2-4C19-B9CE-87D70C8FD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6523850"/>
        <c:axId val="22062830"/>
      </c:barChart>
      <c:catAx>
        <c:axId val="6652385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062830"/>
        <c:crosses val="autoZero"/>
        <c:auto val="1"/>
        <c:lblAlgn val="ctr"/>
        <c:lblOffset val="100"/>
        <c:noMultiLvlLbl val="0"/>
      </c:catAx>
      <c:valAx>
        <c:axId val="2206283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52385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MG'!$E$7:$E$34</c:f>
              <c:numCache>
                <c:formatCode>#,##0</c:formatCode>
                <c:ptCount val="28"/>
                <c:pt idx="0">
                  <c:v>222243</c:v>
                </c:pt>
                <c:pt idx="1">
                  <c:v>127384</c:v>
                </c:pt>
                <c:pt idx="2">
                  <c:v>457368</c:v>
                </c:pt>
                <c:pt idx="3">
                  <c:v>65314</c:v>
                </c:pt>
                <c:pt idx="4">
                  <c:v>3768297</c:v>
                </c:pt>
                <c:pt idx="5">
                  <c:v>54343</c:v>
                </c:pt>
                <c:pt idx="6">
                  <c:v>8732</c:v>
                </c:pt>
                <c:pt idx="7">
                  <c:v>5621802</c:v>
                </c:pt>
                <c:pt idx="8">
                  <c:v>2595228</c:v>
                </c:pt>
                <c:pt idx="9">
                  <c:v>341709</c:v>
                </c:pt>
                <c:pt idx="10">
                  <c:v>72823</c:v>
                </c:pt>
                <c:pt idx="11">
                  <c:v>1123</c:v>
                </c:pt>
                <c:pt idx="12">
                  <c:v>77396</c:v>
                </c:pt>
                <c:pt idx="13">
                  <c:v>439915</c:v>
                </c:pt>
                <c:pt idx="14">
                  <c:v>71193</c:v>
                </c:pt>
                <c:pt idx="15">
                  <c:v>286403</c:v>
                </c:pt>
                <c:pt idx="16">
                  <c:v>143708</c:v>
                </c:pt>
                <c:pt idx="17">
                  <c:v>294747</c:v>
                </c:pt>
                <c:pt idx="18">
                  <c:v>0</c:v>
                </c:pt>
                <c:pt idx="19">
                  <c:v>198859</c:v>
                </c:pt>
                <c:pt idx="20">
                  <c:v>895415</c:v>
                </c:pt>
                <c:pt idx="21">
                  <c:v>347047</c:v>
                </c:pt>
                <c:pt idx="22">
                  <c:v>580062</c:v>
                </c:pt>
                <c:pt idx="23">
                  <c:v>121631</c:v>
                </c:pt>
                <c:pt idx="24">
                  <c:v>768467</c:v>
                </c:pt>
                <c:pt idx="25">
                  <c:v>8299933</c:v>
                </c:pt>
                <c:pt idx="26">
                  <c:v>1152564</c:v>
                </c:pt>
                <c:pt idx="27">
                  <c:v>181720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C4-43E0-BCDB-0980226AB1C1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MG'!$D$7:$D$34</c:f>
              <c:numCache>
                <c:formatCode>#,##0</c:formatCode>
                <c:ptCount val="28"/>
                <c:pt idx="0">
                  <c:v>262831</c:v>
                </c:pt>
                <c:pt idx="1">
                  <c:v>85316</c:v>
                </c:pt>
                <c:pt idx="2">
                  <c:v>383844</c:v>
                </c:pt>
                <c:pt idx="3">
                  <c:v>213666</c:v>
                </c:pt>
                <c:pt idx="4">
                  <c:v>3515643</c:v>
                </c:pt>
                <c:pt idx="5">
                  <c:v>30336</c:v>
                </c:pt>
                <c:pt idx="6">
                  <c:v>12819</c:v>
                </c:pt>
                <c:pt idx="7">
                  <c:v>5474450</c:v>
                </c:pt>
                <c:pt idx="8">
                  <c:v>2602979</c:v>
                </c:pt>
                <c:pt idx="9">
                  <c:v>318310</c:v>
                </c:pt>
                <c:pt idx="10">
                  <c:v>124124</c:v>
                </c:pt>
                <c:pt idx="11">
                  <c:v>1525</c:v>
                </c:pt>
                <c:pt idx="12">
                  <c:v>70756</c:v>
                </c:pt>
                <c:pt idx="13">
                  <c:v>556898</c:v>
                </c:pt>
                <c:pt idx="14">
                  <c:v>169146</c:v>
                </c:pt>
                <c:pt idx="15">
                  <c:v>267494</c:v>
                </c:pt>
                <c:pt idx="16">
                  <c:v>141359</c:v>
                </c:pt>
                <c:pt idx="17">
                  <c:v>259695</c:v>
                </c:pt>
                <c:pt idx="18">
                  <c:v>16</c:v>
                </c:pt>
                <c:pt idx="19">
                  <c:v>174599</c:v>
                </c:pt>
                <c:pt idx="20">
                  <c:v>928473</c:v>
                </c:pt>
                <c:pt idx="21">
                  <c:v>273284</c:v>
                </c:pt>
                <c:pt idx="22">
                  <c:v>544144</c:v>
                </c:pt>
                <c:pt idx="23">
                  <c:v>126381</c:v>
                </c:pt>
                <c:pt idx="24">
                  <c:v>690524</c:v>
                </c:pt>
                <c:pt idx="25">
                  <c:v>7774529</c:v>
                </c:pt>
                <c:pt idx="26">
                  <c:v>1135265</c:v>
                </c:pt>
                <c:pt idx="27">
                  <c:v>164482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C4-43E0-BCDB-0980226AB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2414649"/>
        <c:axId val="44702546"/>
      </c:barChart>
      <c:catAx>
        <c:axId val="4241464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702546"/>
        <c:crosses val="autoZero"/>
        <c:auto val="1"/>
        <c:lblAlgn val="ctr"/>
        <c:lblOffset val="100"/>
        <c:noMultiLvlLbl val="0"/>
      </c:catAx>
      <c:valAx>
        <c:axId val="4470254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41464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72500000000000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total'!$E$7:$E$34</c:f>
              <c:numCache>
                <c:formatCode>#,##0</c:formatCode>
                <c:ptCount val="28"/>
                <c:pt idx="0">
                  <c:v>1602009</c:v>
                </c:pt>
                <c:pt idx="1">
                  <c:v>427334</c:v>
                </c:pt>
                <c:pt idx="2">
                  <c:v>2443848</c:v>
                </c:pt>
                <c:pt idx="3">
                  <c:v>1542976</c:v>
                </c:pt>
                <c:pt idx="4">
                  <c:v>5767744</c:v>
                </c:pt>
                <c:pt idx="5">
                  <c:v>515122</c:v>
                </c:pt>
                <c:pt idx="6">
                  <c:v>3334</c:v>
                </c:pt>
                <c:pt idx="7">
                  <c:v>7888959</c:v>
                </c:pt>
                <c:pt idx="8">
                  <c:v>5102635</c:v>
                </c:pt>
                <c:pt idx="9">
                  <c:v>4402953</c:v>
                </c:pt>
                <c:pt idx="10">
                  <c:v>1835458</c:v>
                </c:pt>
                <c:pt idx="11">
                  <c:v>14338</c:v>
                </c:pt>
                <c:pt idx="12">
                  <c:v>1105507</c:v>
                </c:pt>
                <c:pt idx="13">
                  <c:v>2253354</c:v>
                </c:pt>
                <c:pt idx="14">
                  <c:v>3738258</c:v>
                </c:pt>
                <c:pt idx="15">
                  <c:v>540720</c:v>
                </c:pt>
                <c:pt idx="16">
                  <c:v>359028</c:v>
                </c:pt>
                <c:pt idx="17">
                  <c:v>406455</c:v>
                </c:pt>
                <c:pt idx="18">
                  <c:v>96</c:v>
                </c:pt>
                <c:pt idx="19">
                  <c:v>443381</c:v>
                </c:pt>
                <c:pt idx="20">
                  <c:v>693649</c:v>
                </c:pt>
                <c:pt idx="21">
                  <c:v>200828</c:v>
                </c:pt>
                <c:pt idx="22">
                  <c:v>1859667</c:v>
                </c:pt>
                <c:pt idx="23">
                  <c:v>442638</c:v>
                </c:pt>
                <c:pt idx="24">
                  <c:v>2298803</c:v>
                </c:pt>
                <c:pt idx="25">
                  <c:v>9998946</c:v>
                </c:pt>
                <c:pt idx="26">
                  <c:v>1295177</c:v>
                </c:pt>
                <c:pt idx="27">
                  <c:v>233086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C2-4B49-A0BA-17C4261BADCD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total'!$D$7:$D$34</c:f>
              <c:numCache>
                <c:formatCode>#,##0</c:formatCode>
                <c:ptCount val="28"/>
                <c:pt idx="0">
                  <c:v>1828365</c:v>
                </c:pt>
                <c:pt idx="1">
                  <c:v>623565</c:v>
                </c:pt>
                <c:pt idx="2">
                  <c:v>2077362</c:v>
                </c:pt>
                <c:pt idx="3">
                  <c:v>1355645</c:v>
                </c:pt>
                <c:pt idx="4">
                  <c:v>6022432</c:v>
                </c:pt>
                <c:pt idx="5">
                  <c:v>447034</c:v>
                </c:pt>
                <c:pt idx="6">
                  <c:v>6328</c:v>
                </c:pt>
                <c:pt idx="7">
                  <c:v>7925666</c:v>
                </c:pt>
                <c:pt idx="8">
                  <c:v>5777108</c:v>
                </c:pt>
                <c:pt idx="9">
                  <c:v>5962979</c:v>
                </c:pt>
                <c:pt idx="10">
                  <c:v>2129308</c:v>
                </c:pt>
                <c:pt idx="11">
                  <c:v>0</c:v>
                </c:pt>
                <c:pt idx="12">
                  <c:v>1155736</c:v>
                </c:pt>
                <c:pt idx="13">
                  <c:v>2091314</c:v>
                </c:pt>
                <c:pt idx="14">
                  <c:v>4367254</c:v>
                </c:pt>
                <c:pt idx="15">
                  <c:v>244561</c:v>
                </c:pt>
                <c:pt idx="16">
                  <c:v>346932</c:v>
                </c:pt>
                <c:pt idx="17">
                  <c:v>437401</c:v>
                </c:pt>
                <c:pt idx="18">
                  <c:v>0</c:v>
                </c:pt>
                <c:pt idx="19">
                  <c:v>424175</c:v>
                </c:pt>
                <c:pt idx="20">
                  <c:v>698947</c:v>
                </c:pt>
                <c:pt idx="21">
                  <c:v>187097</c:v>
                </c:pt>
                <c:pt idx="22">
                  <c:v>1659357</c:v>
                </c:pt>
                <c:pt idx="23">
                  <c:v>416032</c:v>
                </c:pt>
                <c:pt idx="24">
                  <c:v>2752811</c:v>
                </c:pt>
                <c:pt idx="25">
                  <c:v>9862551</c:v>
                </c:pt>
                <c:pt idx="26">
                  <c:v>1286575</c:v>
                </c:pt>
                <c:pt idx="27">
                  <c:v>240282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C2-4B49-A0BA-17C4261BAD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544034"/>
        <c:axId val="28495653"/>
      </c:barChart>
      <c:catAx>
        <c:axId val="1954403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495653"/>
        <c:crosses val="autoZero"/>
        <c:auto val="1"/>
        <c:lblAlgn val="ctr"/>
        <c:lblOffset val="100"/>
        <c:noMultiLvlLbl val="0"/>
      </c:catAx>
      <c:valAx>
        <c:axId val="2849565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54403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GL'!$E$7:$E$34</c:f>
              <c:numCache>
                <c:formatCode>#,##0</c:formatCode>
                <c:ptCount val="28"/>
                <c:pt idx="0">
                  <c:v>1105825</c:v>
                </c:pt>
                <c:pt idx="1">
                  <c:v>7</c:v>
                </c:pt>
                <c:pt idx="2">
                  <c:v>34239</c:v>
                </c:pt>
                <c:pt idx="3">
                  <c:v>126178</c:v>
                </c:pt>
                <c:pt idx="4">
                  <c:v>2080308</c:v>
                </c:pt>
                <c:pt idx="5">
                  <c:v>4009</c:v>
                </c:pt>
                <c:pt idx="6">
                  <c:v>0</c:v>
                </c:pt>
                <c:pt idx="7">
                  <c:v>340563</c:v>
                </c:pt>
                <c:pt idx="8">
                  <c:v>1611716</c:v>
                </c:pt>
                <c:pt idx="9">
                  <c:v>2857162</c:v>
                </c:pt>
                <c:pt idx="10">
                  <c:v>699687</c:v>
                </c:pt>
                <c:pt idx="11">
                  <c:v>12604</c:v>
                </c:pt>
                <c:pt idx="12">
                  <c:v>105856</c:v>
                </c:pt>
                <c:pt idx="13">
                  <c:v>43694</c:v>
                </c:pt>
                <c:pt idx="14">
                  <c:v>2362825</c:v>
                </c:pt>
                <c:pt idx="15">
                  <c:v>107008</c:v>
                </c:pt>
                <c:pt idx="16">
                  <c:v>25463</c:v>
                </c:pt>
                <c:pt idx="17">
                  <c:v>0</c:v>
                </c:pt>
                <c:pt idx="18">
                  <c:v>0</c:v>
                </c:pt>
                <c:pt idx="19">
                  <c:v>11146</c:v>
                </c:pt>
                <c:pt idx="20">
                  <c:v>0</c:v>
                </c:pt>
                <c:pt idx="21">
                  <c:v>96419</c:v>
                </c:pt>
                <c:pt idx="22">
                  <c:v>10895</c:v>
                </c:pt>
                <c:pt idx="23">
                  <c:v>5522</c:v>
                </c:pt>
                <c:pt idx="24">
                  <c:v>1803653</c:v>
                </c:pt>
                <c:pt idx="25">
                  <c:v>149104</c:v>
                </c:pt>
                <c:pt idx="26">
                  <c:v>23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70-4958-87BE-4F35F2C0B83D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GL'!$D$7:$D$34</c:f>
              <c:numCache>
                <c:formatCode>#,##0</c:formatCode>
                <c:ptCount val="28"/>
                <c:pt idx="0">
                  <c:v>1281045</c:v>
                </c:pt>
                <c:pt idx="1">
                  <c:v>3428</c:v>
                </c:pt>
                <c:pt idx="2">
                  <c:v>56820</c:v>
                </c:pt>
                <c:pt idx="3">
                  <c:v>144706</c:v>
                </c:pt>
                <c:pt idx="4">
                  <c:v>2723973</c:v>
                </c:pt>
                <c:pt idx="5">
                  <c:v>8122</c:v>
                </c:pt>
                <c:pt idx="6">
                  <c:v>0</c:v>
                </c:pt>
                <c:pt idx="7">
                  <c:v>303068</c:v>
                </c:pt>
                <c:pt idx="8">
                  <c:v>2384247</c:v>
                </c:pt>
                <c:pt idx="9">
                  <c:v>3577310</c:v>
                </c:pt>
                <c:pt idx="10">
                  <c:v>891425</c:v>
                </c:pt>
                <c:pt idx="11">
                  <c:v>0</c:v>
                </c:pt>
                <c:pt idx="12">
                  <c:v>146359</c:v>
                </c:pt>
                <c:pt idx="13">
                  <c:v>92690</c:v>
                </c:pt>
                <c:pt idx="14">
                  <c:v>3080240</c:v>
                </c:pt>
                <c:pt idx="15">
                  <c:v>91672</c:v>
                </c:pt>
                <c:pt idx="16">
                  <c:v>24768</c:v>
                </c:pt>
                <c:pt idx="17">
                  <c:v>0</c:v>
                </c:pt>
                <c:pt idx="18">
                  <c:v>0</c:v>
                </c:pt>
                <c:pt idx="19">
                  <c:v>3457</c:v>
                </c:pt>
                <c:pt idx="20">
                  <c:v>0</c:v>
                </c:pt>
                <c:pt idx="21">
                  <c:v>123807</c:v>
                </c:pt>
                <c:pt idx="22">
                  <c:v>4852</c:v>
                </c:pt>
                <c:pt idx="23">
                  <c:v>0</c:v>
                </c:pt>
                <c:pt idx="24">
                  <c:v>2135735</c:v>
                </c:pt>
                <c:pt idx="25">
                  <c:v>237542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70-4958-87BE-4F35F2C0B8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8596814"/>
        <c:axId val="22668591"/>
      </c:barChart>
      <c:catAx>
        <c:axId val="1859681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668591"/>
        <c:crosses val="autoZero"/>
        <c:auto val="1"/>
        <c:lblAlgn val="ctr"/>
        <c:lblOffset val="100"/>
        <c:noMultiLvlLbl val="0"/>
      </c:catAx>
      <c:valAx>
        <c:axId val="2266859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59681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GS'!$E$7:$E$34</c:f>
              <c:numCache>
                <c:formatCode>#,##0</c:formatCode>
                <c:ptCount val="28"/>
                <c:pt idx="0">
                  <c:v>425031</c:v>
                </c:pt>
                <c:pt idx="1">
                  <c:v>344054</c:v>
                </c:pt>
                <c:pt idx="2">
                  <c:v>2105875</c:v>
                </c:pt>
                <c:pt idx="3">
                  <c:v>624962</c:v>
                </c:pt>
                <c:pt idx="4">
                  <c:v>5140</c:v>
                </c:pt>
                <c:pt idx="5">
                  <c:v>311617</c:v>
                </c:pt>
                <c:pt idx="6">
                  <c:v>89</c:v>
                </c:pt>
                <c:pt idx="7">
                  <c:v>965949</c:v>
                </c:pt>
                <c:pt idx="8">
                  <c:v>1440433</c:v>
                </c:pt>
                <c:pt idx="9">
                  <c:v>1335587</c:v>
                </c:pt>
                <c:pt idx="10">
                  <c:v>589913</c:v>
                </c:pt>
                <c:pt idx="11">
                  <c:v>0</c:v>
                </c:pt>
                <c:pt idx="12">
                  <c:v>588169</c:v>
                </c:pt>
                <c:pt idx="13">
                  <c:v>1638762</c:v>
                </c:pt>
                <c:pt idx="14">
                  <c:v>1217989</c:v>
                </c:pt>
                <c:pt idx="15">
                  <c:v>5100</c:v>
                </c:pt>
                <c:pt idx="16">
                  <c:v>223758</c:v>
                </c:pt>
                <c:pt idx="17">
                  <c:v>5036</c:v>
                </c:pt>
                <c:pt idx="18">
                  <c:v>96</c:v>
                </c:pt>
                <c:pt idx="19">
                  <c:v>378107</c:v>
                </c:pt>
                <c:pt idx="20">
                  <c:v>89084</c:v>
                </c:pt>
                <c:pt idx="21">
                  <c:v>1981</c:v>
                </c:pt>
                <c:pt idx="22">
                  <c:v>771398</c:v>
                </c:pt>
                <c:pt idx="23">
                  <c:v>284149</c:v>
                </c:pt>
                <c:pt idx="24">
                  <c:v>86750</c:v>
                </c:pt>
                <c:pt idx="25">
                  <c:v>465926</c:v>
                </c:pt>
                <c:pt idx="26">
                  <c:v>0</c:v>
                </c:pt>
                <c:pt idx="27">
                  <c:v>52497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C4-4461-9834-F018AE4D95D6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GS'!$D$7:$D$34</c:f>
              <c:numCache>
                <c:formatCode>#,##0</c:formatCode>
                <c:ptCount val="28"/>
                <c:pt idx="0">
                  <c:v>451241</c:v>
                </c:pt>
                <c:pt idx="1">
                  <c:v>567245</c:v>
                </c:pt>
                <c:pt idx="2">
                  <c:v>1753320</c:v>
                </c:pt>
                <c:pt idx="3">
                  <c:v>667943</c:v>
                </c:pt>
                <c:pt idx="4">
                  <c:v>0</c:v>
                </c:pt>
                <c:pt idx="5">
                  <c:v>260004</c:v>
                </c:pt>
                <c:pt idx="6">
                  <c:v>23</c:v>
                </c:pt>
                <c:pt idx="7">
                  <c:v>1257133</c:v>
                </c:pt>
                <c:pt idx="8">
                  <c:v>1257082</c:v>
                </c:pt>
                <c:pt idx="9">
                  <c:v>2139534</c:v>
                </c:pt>
                <c:pt idx="10">
                  <c:v>736604</c:v>
                </c:pt>
                <c:pt idx="11">
                  <c:v>0</c:v>
                </c:pt>
                <c:pt idx="12">
                  <c:v>681506</c:v>
                </c:pt>
                <c:pt idx="13">
                  <c:v>1366744</c:v>
                </c:pt>
                <c:pt idx="14">
                  <c:v>1116506</c:v>
                </c:pt>
                <c:pt idx="15">
                  <c:v>9293</c:v>
                </c:pt>
                <c:pt idx="16">
                  <c:v>222713</c:v>
                </c:pt>
                <c:pt idx="17">
                  <c:v>11121</c:v>
                </c:pt>
                <c:pt idx="18">
                  <c:v>0</c:v>
                </c:pt>
                <c:pt idx="19">
                  <c:v>377057</c:v>
                </c:pt>
                <c:pt idx="20">
                  <c:v>39700</c:v>
                </c:pt>
                <c:pt idx="21">
                  <c:v>13</c:v>
                </c:pt>
                <c:pt idx="22">
                  <c:v>603610</c:v>
                </c:pt>
                <c:pt idx="23">
                  <c:v>278704</c:v>
                </c:pt>
                <c:pt idx="24">
                  <c:v>278468</c:v>
                </c:pt>
                <c:pt idx="25">
                  <c:v>463406</c:v>
                </c:pt>
                <c:pt idx="26">
                  <c:v>0</c:v>
                </c:pt>
                <c:pt idx="27">
                  <c:v>70394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C4-4461-9834-F018AE4D95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6681658"/>
        <c:axId val="37717895"/>
      </c:barChart>
      <c:catAx>
        <c:axId val="4668165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717895"/>
        <c:crosses val="autoZero"/>
        <c:auto val="1"/>
        <c:lblAlgn val="ctr"/>
        <c:lblOffset val="100"/>
        <c:noMultiLvlLbl val="0"/>
      </c:catAx>
      <c:valAx>
        <c:axId val="3771789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68165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MG'!$E$7:$E$34</c:f>
              <c:numCache>
                <c:formatCode>#,##0</c:formatCode>
                <c:ptCount val="28"/>
                <c:pt idx="0">
                  <c:v>71153</c:v>
                </c:pt>
                <c:pt idx="1">
                  <c:v>83273</c:v>
                </c:pt>
                <c:pt idx="2">
                  <c:v>303734</c:v>
                </c:pt>
                <c:pt idx="3">
                  <c:v>791836</c:v>
                </c:pt>
                <c:pt idx="4">
                  <c:v>3682296</c:v>
                </c:pt>
                <c:pt idx="5">
                  <c:v>199496</c:v>
                </c:pt>
                <c:pt idx="6">
                  <c:v>3245</c:v>
                </c:pt>
                <c:pt idx="7">
                  <c:v>6582447</c:v>
                </c:pt>
                <c:pt idx="8">
                  <c:v>2050486</c:v>
                </c:pt>
                <c:pt idx="9">
                  <c:v>210204</c:v>
                </c:pt>
                <c:pt idx="10">
                  <c:v>545858</c:v>
                </c:pt>
                <c:pt idx="11">
                  <c:v>1734</c:v>
                </c:pt>
                <c:pt idx="12">
                  <c:v>411482</c:v>
                </c:pt>
                <c:pt idx="13">
                  <c:v>570898</c:v>
                </c:pt>
                <c:pt idx="14">
                  <c:v>157444</c:v>
                </c:pt>
                <c:pt idx="15">
                  <c:v>428612</c:v>
                </c:pt>
                <c:pt idx="16">
                  <c:v>109807</c:v>
                </c:pt>
                <c:pt idx="17">
                  <c:v>401419</c:v>
                </c:pt>
                <c:pt idx="18">
                  <c:v>0</c:v>
                </c:pt>
                <c:pt idx="19">
                  <c:v>54128</c:v>
                </c:pt>
                <c:pt idx="20">
                  <c:v>604565</c:v>
                </c:pt>
                <c:pt idx="21">
                  <c:v>102428</c:v>
                </c:pt>
                <c:pt idx="22">
                  <c:v>1077374</c:v>
                </c:pt>
                <c:pt idx="23">
                  <c:v>152967</c:v>
                </c:pt>
                <c:pt idx="24">
                  <c:v>408400</c:v>
                </c:pt>
                <c:pt idx="25">
                  <c:v>9383916</c:v>
                </c:pt>
                <c:pt idx="26">
                  <c:v>1295154</c:v>
                </c:pt>
                <c:pt idx="27">
                  <c:v>180589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F7-476F-AC74-25539C090FAA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MG'!$D$7:$D$34</c:f>
              <c:numCache>
                <c:formatCode>#,##0</c:formatCode>
                <c:ptCount val="28"/>
                <c:pt idx="0">
                  <c:v>96079</c:v>
                </c:pt>
                <c:pt idx="1">
                  <c:v>52892</c:v>
                </c:pt>
                <c:pt idx="2">
                  <c:v>267222</c:v>
                </c:pt>
                <c:pt idx="3">
                  <c:v>542996</c:v>
                </c:pt>
                <c:pt idx="4">
                  <c:v>3298459</c:v>
                </c:pt>
                <c:pt idx="5">
                  <c:v>178908</c:v>
                </c:pt>
                <c:pt idx="6">
                  <c:v>6305</c:v>
                </c:pt>
                <c:pt idx="7">
                  <c:v>6365465</c:v>
                </c:pt>
                <c:pt idx="8">
                  <c:v>2135779</c:v>
                </c:pt>
                <c:pt idx="9">
                  <c:v>246135</c:v>
                </c:pt>
                <c:pt idx="10">
                  <c:v>501279</c:v>
                </c:pt>
                <c:pt idx="11">
                  <c:v>0</c:v>
                </c:pt>
                <c:pt idx="12">
                  <c:v>327871</c:v>
                </c:pt>
                <c:pt idx="13">
                  <c:v>631880</c:v>
                </c:pt>
                <c:pt idx="14">
                  <c:v>170508</c:v>
                </c:pt>
                <c:pt idx="15">
                  <c:v>143596</c:v>
                </c:pt>
                <c:pt idx="16">
                  <c:v>99451</c:v>
                </c:pt>
                <c:pt idx="17">
                  <c:v>426280</c:v>
                </c:pt>
                <c:pt idx="18">
                  <c:v>0</c:v>
                </c:pt>
                <c:pt idx="19">
                  <c:v>43661</c:v>
                </c:pt>
                <c:pt idx="20">
                  <c:v>659247</c:v>
                </c:pt>
                <c:pt idx="21">
                  <c:v>63277</c:v>
                </c:pt>
                <c:pt idx="22">
                  <c:v>1050895</c:v>
                </c:pt>
                <c:pt idx="23">
                  <c:v>137328</c:v>
                </c:pt>
                <c:pt idx="24">
                  <c:v>338608</c:v>
                </c:pt>
                <c:pt idx="25">
                  <c:v>9161603</c:v>
                </c:pt>
                <c:pt idx="26">
                  <c:v>1286575</c:v>
                </c:pt>
                <c:pt idx="27">
                  <c:v>169888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F7-476F-AC74-25539C090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6651489"/>
        <c:axId val="38898761"/>
      </c:barChart>
      <c:catAx>
        <c:axId val="2665148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898761"/>
        <c:crosses val="autoZero"/>
        <c:auto val="1"/>
        <c:lblAlgn val="ctr"/>
        <c:lblOffset val="100"/>
        <c:noMultiLvlLbl val="0"/>
      </c:catAx>
      <c:valAx>
        <c:axId val="3889876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65148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42963689.037</c:v>
              </c:pt>
              <c:pt idx="1">
                <c:v>43830231.092</c:v>
              </c:pt>
              <c:pt idx="2">
                <c:v>48129126.441</c:v>
              </c:pt>
              <c:pt idx="3">
                <c:v>47616484.348999992</c:v>
              </c:pt>
              <c:pt idx="4">
                <c:v>47836972.608000003</c:v>
              </c:pt>
              <c:pt idx="5">
                <c:v>45383712.799999997</c:v>
              </c:pt>
              <c:pt idx="6">
                <c:v>48293631.196999997</c:v>
              </c:pt>
              <c:pt idx="7">
                <c:v>44804600.071999997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66A-4110-A56B-C8AE77F32EBA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45802248.103999987</c:v>
              </c:pt>
              <c:pt idx="1">
                <c:v>43053947.326000012</c:v>
              </c:pt>
              <c:pt idx="2">
                <c:v>47402194.139000013</c:v>
              </c:pt>
              <c:pt idx="3">
                <c:v>49066162.273000002</c:v>
              </c:pt>
              <c:pt idx="4">
                <c:v>51164383.700000003</c:v>
              </c:pt>
              <c:pt idx="5">
                <c:v>47357704.738000013</c:v>
              </c:pt>
              <c:pt idx="6">
                <c:v>47190661.566</c:v>
              </c:pt>
              <c:pt idx="7">
                <c:v>46226834.434999987</c:v>
              </c:pt>
              <c:pt idx="8">
                <c:v>45256765.763999984</c:v>
              </c:pt>
              <c:pt idx="9">
                <c:v>46096047.083999991</c:v>
              </c:pt>
              <c:pt idx="10">
                <c:v>44621965.461999997</c:v>
              </c:pt>
              <c:pt idx="11">
                <c:v>44518895.811999992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66A-4110-A56B-C8AE77F32E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60443"/>
        <c:axId val="63323711"/>
      </c:lineChart>
      <c:catAx>
        <c:axId val="1006044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323711"/>
        <c:crosses val="autoZero"/>
        <c:auto val="1"/>
        <c:lblAlgn val="ctr"/>
        <c:lblOffset val="100"/>
        <c:noMultiLvlLbl val="0"/>
      </c:catAx>
      <c:valAx>
        <c:axId val="63323711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06044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14038800</c:v>
              </c:pt>
              <c:pt idx="1">
                <c:v>13767931</c:v>
              </c:pt>
              <c:pt idx="2">
                <c:v>15173296</c:v>
              </c:pt>
              <c:pt idx="3">
                <c:v>15720487</c:v>
              </c:pt>
              <c:pt idx="4">
                <c:v>14775488</c:v>
              </c:pt>
              <c:pt idx="5">
                <c:v>13397974</c:v>
              </c:pt>
              <c:pt idx="6">
                <c:v>16358305</c:v>
              </c:pt>
              <c:pt idx="7">
                <c:v>14887249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E6B-47CD-A048-D853D335E0BC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15704313</c:v>
              </c:pt>
              <c:pt idx="1">
                <c:v>14195440</c:v>
              </c:pt>
              <c:pt idx="2">
                <c:v>15149848</c:v>
              </c:pt>
              <c:pt idx="3">
                <c:v>15812280</c:v>
              </c:pt>
              <c:pt idx="4">
                <c:v>15980280</c:v>
              </c:pt>
              <c:pt idx="5">
                <c:v>14978481</c:v>
              </c:pt>
              <c:pt idx="6">
                <c:v>14898329</c:v>
              </c:pt>
              <c:pt idx="7">
                <c:v>15252986</c:v>
              </c:pt>
              <c:pt idx="8">
                <c:v>13846393</c:v>
              </c:pt>
              <c:pt idx="9">
                <c:v>13920528</c:v>
              </c:pt>
              <c:pt idx="10">
                <c:v>14422837</c:v>
              </c:pt>
              <c:pt idx="11">
                <c:v>14626282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E6B-47CD-A048-D853D335E0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889738"/>
        <c:axId val="15765905"/>
      </c:lineChart>
      <c:catAx>
        <c:axId val="6088973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65905"/>
        <c:crosses val="autoZero"/>
        <c:auto val="1"/>
        <c:lblAlgn val="ctr"/>
        <c:lblOffset val="100"/>
        <c:noMultiLvlLbl val="0"/>
      </c:catAx>
      <c:valAx>
        <c:axId val="15765905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889738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6173538</c:v>
              </c:pt>
              <c:pt idx="1">
                <c:v>6804326</c:v>
              </c:pt>
              <c:pt idx="2">
                <c:v>7345889</c:v>
              </c:pt>
              <c:pt idx="3">
                <c:v>6615345</c:v>
              </c:pt>
              <c:pt idx="4">
                <c:v>6460994</c:v>
              </c:pt>
              <c:pt idx="5">
                <c:v>6548869</c:v>
              </c:pt>
              <c:pt idx="6">
                <c:v>6416709</c:v>
              </c:pt>
              <c:pt idx="7">
                <c:v>6246701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FD7-4387-B2CE-C59C0A319D7A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7525006</c:v>
              </c:pt>
              <c:pt idx="1">
                <c:v>6083667</c:v>
              </c:pt>
              <c:pt idx="2">
                <c:v>6618753</c:v>
              </c:pt>
              <c:pt idx="3">
                <c:v>6989586</c:v>
              </c:pt>
              <c:pt idx="4">
                <c:v>7796176</c:v>
              </c:pt>
              <c:pt idx="5">
                <c:v>6896027</c:v>
              </c:pt>
              <c:pt idx="6">
                <c:v>7253325</c:v>
              </c:pt>
              <c:pt idx="7">
                <c:v>7179789</c:v>
              </c:pt>
              <c:pt idx="8">
                <c:v>7448997</c:v>
              </c:pt>
              <c:pt idx="9">
                <c:v>7099572</c:v>
              </c:pt>
              <c:pt idx="10">
                <c:v>7013469</c:v>
              </c:pt>
              <c:pt idx="11">
                <c:v>6859220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FD7-4387-B2CE-C59C0A319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48193"/>
        <c:axId val="18885164"/>
      </c:lineChart>
      <c:catAx>
        <c:axId val="1404819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885164"/>
        <c:crosses val="autoZero"/>
        <c:auto val="1"/>
        <c:lblAlgn val="ctr"/>
        <c:lblOffset val="100"/>
        <c:noMultiLvlLbl val="0"/>
      </c:catAx>
      <c:valAx>
        <c:axId val="18885164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04819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21599911</c:v>
              </c:pt>
              <c:pt idx="1">
                <c:v>21977983</c:v>
              </c:pt>
              <c:pt idx="2">
                <c:v>24376882</c:v>
              </c:pt>
              <c:pt idx="3">
                <c:v>24027241</c:v>
              </c:pt>
              <c:pt idx="4">
                <c:v>25373802</c:v>
              </c:pt>
              <c:pt idx="5">
                <c:v>24213163</c:v>
              </c:pt>
              <c:pt idx="6">
                <c:v>24228879</c:v>
              </c:pt>
              <c:pt idx="7">
                <c:v>22404785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533-4FCB-B694-8C24C220F165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21203288</c:v>
              </c:pt>
              <c:pt idx="1">
                <c:v>21601259</c:v>
              </c:pt>
              <c:pt idx="2">
                <c:v>24441186</c:v>
              </c:pt>
              <c:pt idx="3">
                <c:v>24783631</c:v>
              </c:pt>
              <c:pt idx="4">
                <c:v>26035637</c:v>
              </c:pt>
              <c:pt idx="5">
                <c:v>24141374</c:v>
              </c:pt>
              <c:pt idx="6">
                <c:v>23713925</c:v>
              </c:pt>
              <c:pt idx="7">
                <c:v>22459861</c:v>
              </c:pt>
              <c:pt idx="8">
                <c:v>22715875</c:v>
              </c:pt>
              <c:pt idx="9">
                <c:v>23689503</c:v>
              </c:pt>
              <c:pt idx="10">
                <c:v>21913756</c:v>
              </c:pt>
              <c:pt idx="11">
                <c:v>21808930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533-4FCB-B694-8C24C220F1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138820"/>
        <c:axId val="38561580"/>
      </c:lineChart>
      <c:catAx>
        <c:axId val="3913882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561580"/>
        <c:crosses val="autoZero"/>
        <c:auto val="1"/>
        <c:lblAlgn val="ctr"/>
        <c:lblOffset val="100"/>
        <c:noMultiLvlLbl val="0"/>
      </c:catAx>
      <c:valAx>
        <c:axId val="38561580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13882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14980670</c:v>
              </c:pt>
              <c:pt idx="1">
                <c:v>14858012</c:v>
              </c:pt>
              <c:pt idx="2">
                <c:v>16015915</c:v>
              </c:pt>
              <c:pt idx="3">
                <c:v>16532567</c:v>
              </c:pt>
              <c:pt idx="4">
                <c:v>17131927</c:v>
              </c:pt>
              <c:pt idx="5">
                <c:v>16366472</c:v>
              </c:pt>
              <c:pt idx="6">
                <c:v>16497633</c:v>
              </c:pt>
              <c:pt idx="7">
                <c:v>15937936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D39-444D-810A-9994661854FB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14680986</c:v>
              </c:pt>
              <c:pt idx="1">
                <c:v>14982710</c:v>
              </c:pt>
              <c:pt idx="2">
                <c:v>16973279</c:v>
              </c:pt>
              <c:pt idx="3">
                <c:v>17086572</c:v>
              </c:pt>
              <c:pt idx="4">
                <c:v>17788782</c:v>
              </c:pt>
              <c:pt idx="5">
                <c:v>16928243</c:v>
              </c:pt>
              <c:pt idx="6">
                <c:v>16329235</c:v>
              </c:pt>
              <c:pt idx="7">
                <c:v>16127623</c:v>
              </c:pt>
              <c:pt idx="8">
                <c:v>15738935</c:v>
              </c:pt>
              <c:pt idx="9">
                <c:v>16295812</c:v>
              </c:pt>
              <c:pt idx="10">
                <c:v>14866761</c:v>
              </c:pt>
              <c:pt idx="11">
                <c:v>15190838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D39-444D-810A-999466185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62112"/>
        <c:axId val="17083539"/>
      </c:lineChart>
      <c:catAx>
        <c:axId val="1586211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083539"/>
        <c:crosses val="autoZero"/>
        <c:auto val="1"/>
        <c:lblAlgn val="ctr"/>
        <c:lblOffset val="100"/>
        <c:noMultiLvlLbl val="0"/>
      </c:catAx>
      <c:valAx>
        <c:axId val="17083539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862112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Sólidos!$E$7:$E$34</c:f>
              <c:numCache>
                <c:formatCode>#,##0</c:formatCode>
                <c:ptCount val="28"/>
                <c:pt idx="0">
                  <c:v>2398751</c:v>
                </c:pt>
                <c:pt idx="1">
                  <c:v>858500</c:v>
                </c:pt>
                <c:pt idx="2">
                  <c:v>2793488</c:v>
                </c:pt>
                <c:pt idx="3">
                  <c:v>1737170</c:v>
                </c:pt>
                <c:pt idx="4">
                  <c:v>204594</c:v>
                </c:pt>
                <c:pt idx="5">
                  <c:v>1066046</c:v>
                </c:pt>
                <c:pt idx="6">
                  <c:v>230509</c:v>
                </c:pt>
                <c:pt idx="7">
                  <c:v>2603500</c:v>
                </c:pt>
                <c:pt idx="8">
                  <c:v>2942005</c:v>
                </c:pt>
                <c:pt idx="9">
                  <c:v>4337590</c:v>
                </c:pt>
                <c:pt idx="10">
                  <c:v>5219367</c:v>
                </c:pt>
                <c:pt idx="11">
                  <c:v>5300</c:v>
                </c:pt>
                <c:pt idx="12">
                  <c:v>2288847</c:v>
                </c:pt>
                <c:pt idx="13">
                  <c:v>8856775</c:v>
                </c:pt>
                <c:pt idx="14">
                  <c:v>3452236</c:v>
                </c:pt>
                <c:pt idx="15">
                  <c:v>290311</c:v>
                </c:pt>
                <c:pt idx="16">
                  <c:v>689123</c:v>
                </c:pt>
                <c:pt idx="17">
                  <c:v>667427</c:v>
                </c:pt>
                <c:pt idx="18">
                  <c:v>8288</c:v>
                </c:pt>
                <c:pt idx="19">
                  <c:v>515426</c:v>
                </c:pt>
                <c:pt idx="20">
                  <c:v>683317</c:v>
                </c:pt>
                <c:pt idx="21">
                  <c:v>246842</c:v>
                </c:pt>
                <c:pt idx="22">
                  <c:v>2026240</c:v>
                </c:pt>
                <c:pt idx="23">
                  <c:v>1282094</c:v>
                </c:pt>
                <c:pt idx="24">
                  <c:v>5135559</c:v>
                </c:pt>
                <c:pt idx="25">
                  <c:v>1627839</c:v>
                </c:pt>
                <c:pt idx="26">
                  <c:v>195864</c:v>
                </c:pt>
                <c:pt idx="27">
                  <c:v>249363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1-42E3-ACB5-3B07B6FB803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Sólidos!$D$7:$D$34</c:f>
              <c:numCache>
                <c:formatCode>#,##0</c:formatCode>
                <c:ptCount val="28"/>
                <c:pt idx="0">
                  <c:v>2939295</c:v>
                </c:pt>
                <c:pt idx="1">
                  <c:v>1253333</c:v>
                </c:pt>
                <c:pt idx="2">
                  <c:v>2393890</c:v>
                </c:pt>
                <c:pt idx="3">
                  <c:v>1795353</c:v>
                </c:pt>
                <c:pt idx="4">
                  <c:v>158907</c:v>
                </c:pt>
                <c:pt idx="5">
                  <c:v>1193965</c:v>
                </c:pt>
                <c:pt idx="6">
                  <c:v>217969</c:v>
                </c:pt>
                <c:pt idx="7">
                  <c:v>2998958</c:v>
                </c:pt>
                <c:pt idx="8">
                  <c:v>2750333</c:v>
                </c:pt>
                <c:pt idx="9">
                  <c:v>6084638</c:v>
                </c:pt>
                <c:pt idx="10">
                  <c:v>5129637</c:v>
                </c:pt>
                <c:pt idx="11">
                  <c:v>2726</c:v>
                </c:pt>
                <c:pt idx="12">
                  <c:v>2581396</c:v>
                </c:pt>
                <c:pt idx="13">
                  <c:v>7987603</c:v>
                </c:pt>
                <c:pt idx="14">
                  <c:v>3666174</c:v>
                </c:pt>
                <c:pt idx="15">
                  <c:v>272979</c:v>
                </c:pt>
                <c:pt idx="16">
                  <c:v>924740</c:v>
                </c:pt>
                <c:pt idx="17">
                  <c:v>905946</c:v>
                </c:pt>
                <c:pt idx="18">
                  <c:v>7000</c:v>
                </c:pt>
                <c:pt idx="19">
                  <c:v>539803</c:v>
                </c:pt>
                <c:pt idx="20">
                  <c:v>527572</c:v>
                </c:pt>
                <c:pt idx="21">
                  <c:v>241873</c:v>
                </c:pt>
                <c:pt idx="22">
                  <c:v>2093365</c:v>
                </c:pt>
                <c:pt idx="23">
                  <c:v>1286988</c:v>
                </c:pt>
                <c:pt idx="24">
                  <c:v>6114208</c:v>
                </c:pt>
                <c:pt idx="25">
                  <c:v>1831378</c:v>
                </c:pt>
                <c:pt idx="26">
                  <c:v>169255</c:v>
                </c:pt>
                <c:pt idx="27">
                  <c:v>273045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1-42E3-ACB5-3B07B6FB8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0813257"/>
        <c:axId val="55613046"/>
      </c:barChart>
      <c:catAx>
        <c:axId val="4081325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613046"/>
        <c:crosses val="autoZero"/>
        <c:auto val="1"/>
        <c:lblAlgn val="ctr"/>
        <c:lblOffset val="100"/>
        <c:noMultiLvlLbl val="0"/>
      </c:catAx>
      <c:valAx>
        <c:axId val="5561304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81325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1414019.25</c:v>
              </c:pt>
              <c:pt idx="1">
                <c:v>1418242</c:v>
              </c:pt>
              <c:pt idx="2">
                <c:v>1503859.5</c:v>
              </c:pt>
              <c:pt idx="3">
                <c:v>1577894.25</c:v>
              </c:pt>
              <c:pt idx="4">
                <c:v>1694347.75</c:v>
              </c:pt>
              <c:pt idx="5">
                <c:v>1605082.75</c:v>
              </c:pt>
              <c:pt idx="6">
                <c:v>1656421.5</c:v>
              </c:pt>
              <c:pt idx="7">
                <c:v>1606136.25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132-4C25-B8A5-43DBA4F404D9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1348425.5</c:v>
              </c:pt>
              <c:pt idx="1">
                <c:v>1394121.5</c:v>
              </c:pt>
              <c:pt idx="2">
                <c:v>1558968.25</c:v>
              </c:pt>
              <c:pt idx="3">
                <c:v>1575020</c:v>
              </c:pt>
              <c:pt idx="4">
                <c:v>1679442.25</c:v>
              </c:pt>
              <c:pt idx="5">
                <c:v>1589349.5</c:v>
              </c:pt>
              <c:pt idx="6">
                <c:v>1537545.25</c:v>
              </c:pt>
              <c:pt idx="7">
                <c:v>1542783.75</c:v>
              </c:pt>
              <c:pt idx="8">
                <c:v>1502867.5</c:v>
              </c:pt>
              <c:pt idx="9">
                <c:v>1550963</c:v>
              </c:pt>
              <c:pt idx="10">
                <c:v>1422870.5</c:v>
              </c:pt>
              <c:pt idx="11">
                <c:v>1429860.5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132-4C25-B8A5-43DBA4F40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321081"/>
        <c:axId val="63648955"/>
      </c:lineChart>
      <c:catAx>
        <c:axId val="4132108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648955"/>
        <c:crosses val="autoZero"/>
        <c:auto val="1"/>
        <c:lblAlgn val="ctr"/>
        <c:lblOffset val="100"/>
        <c:noMultiLvlLbl val="0"/>
      </c:catAx>
      <c:valAx>
        <c:axId val="63648955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321081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-6.1974230185267043E-2</c:v>
              </c:pt>
              <c:pt idx="1">
                <c:v>-2.3209133488330091E-2</c:v>
              </c:pt>
              <c:pt idx="2">
                <c:v>-9.8000791233762152E-3</c:v>
              </c:pt>
              <c:pt idx="3">
                <c:v>-1.5027803360746271E-2</c:v>
              </c:pt>
              <c:pt idx="4">
                <c:v>-2.584658771029236E-2</c:v>
              </c:pt>
              <c:pt idx="5">
                <c:v>-2.8488707652213559E-2</c:v>
              </c:pt>
              <c:pt idx="6">
                <c:v>-2.109567194711082E-2</c:v>
              </c:pt>
              <c:pt idx="7">
                <c:v>-2.2280646042482921E-2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F8D-4540-9354-890B0E02DE95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3.8132099784457862E-2</c:v>
              </c:pt>
              <c:pt idx="1">
                <c:v>2.5838305418782289E-2</c:v>
              </c:pt>
              <c:pt idx="2">
                <c:v>1.606349350337721E-2</c:v>
              </c:pt>
              <c:pt idx="3">
                <c:v>2.3664549693952042E-2</c:v>
              </c:pt>
              <c:pt idx="4">
                <c:v>3.5924640040090113E-2</c:v>
              </c:pt>
              <c:pt idx="5">
                <c:v>3.5601150428502981E-2</c:v>
              </c:pt>
              <c:pt idx="6">
                <c:v>3.2583336418717128E-2</c:v>
              </c:pt>
              <c:pt idx="7">
                <c:v>3.2505402499305891E-2</c:v>
              </c:pt>
              <c:pt idx="8">
                <c:v>3.1926992873863913E-2</c:v>
              </c:pt>
              <c:pt idx="9">
                <c:v>3.0806019343518679E-2</c:v>
              </c:pt>
              <c:pt idx="10">
                <c:v>2.7195375934575109E-2</c:v>
              </c:pt>
              <c:pt idx="11">
                <c:v>2.7013461676145049E-2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F8D-4540-9354-890B0E02D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950470"/>
        <c:axId val="33009588"/>
      </c:lineChart>
      <c:catAx>
        <c:axId val="2895047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009588"/>
        <c:crosses val="autoZero"/>
        <c:auto val="1"/>
        <c:lblAlgn val="ctr"/>
        <c:lblOffset val="100"/>
        <c:noMultiLvlLbl val="0"/>
      </c:catAx>
      <c:valAx>
        <c:axId val="3300958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95047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-0.10605449598463811</c:v>
              </c:pt>
              <c:pt idx="1">
                <c:v>-7.0001314057677955E-2</c:v>
              </c:pt>
              <c:pt idx="2">
                <c:v>-4.5939896337816588E-2</c:v>
              </c:pt>
              <c:pt idx="3">
                <c:v>-3.5512655285826589E-2</c:v>
              </c:pt>
              <c:pt idx="4">
                <c:v>-4.3806146992664607E-2</c:v>
              </c:pt>
              <c:pt idx="5">
                <c:v>-5.3873136717994208E-2</c:v>
              </c:pt>
              <c:pt idx="6">
                <c:v>-3.2671698080747102E-2</c:v>
              </c:pt>
              <c:pt idx="7">
                <c:v>-3.1584530532702708E-2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016-4275-A614-96F1FBB7BFD2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6.10695373169583E-2</c:v>
              </c:pt>
              <c:pt idx="1">
                <c:v>1.638590785274063E-2</c:v>
              </c:pt>
              <c:pt idx="2">
                <c:v>1.544529642925241E-2</c:v>
              </c:pt>
              <c:pt idx="3">
                <c:v>1.2242028669912971E-2</c:v>
              </c:pt>
              <c:pt idx="4">
                <c:v>3.3103738176175179E-2</c:v>
              </c:pt>
              <c:pt idx="5">
                <c:v>4.554890216197105E-2</c:v>
              </c:pt>
              <c:pt idx="6">
                <c:v>3.910029365771539E-2</c:v>
              </c:pt>
              <c:pt idx="7">
                <c:v>3.8740542743572748E-2</c:v>
              </c:pt>
              <c:pt idx="8">
                <c:v>3.3682939622981627E-2</c:v>
              </c:pt>
              <c:pt idx="9">
                <c:v>2.641473504999858E-2</c:v>
              </c:pt>
              <c:pt idx="10">
                <c:v>2.358294633352576E-2</c:v>
              </c:pt>
              <c:pt idx="11">
                <c:v>2.307533091799252E-2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016-4275-A614-96F1FBB7BF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07758"/>
        <c:axId val="22847244"/>
      </c:lineChart>
      <c:catAx>
        <c:axId val="3340775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847244"/>
        <c:crosses val="autoZero"/>
        <c:auto val="1"/>
        <c:lblAlgn val="ctr"/>
        <c:lblOffset val="100"/>
        <c:noMultiLvlLbl val="0"/>
      </c:catAx>
      <c:valAx>
        <c:axId val="2284724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40775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-0.17959693321174769</c:v>
              </c:pt>
              <c:pt idx="1">
                <c:v>-4.6353454153832629E-2</c:v>
              </c:pt>
              <c:pt idx="2">
                <c:v>4.7621976221789994E-3</c:v>
              </c:pt>
              <c:pt idx="3">
                <c:v>-1.0211040065676521E-2</c:v>
              </c:pt>
              <c:pt idx="4">
                <c:v>-4.6071097553299079E-2</c:v>
              </c:pt>
              <c:pt idx="5">
                <c:v>-4.6773818120907307E-2</c:v>
              </c:pt>
              <c:pt idx="6">
                <c:v>-5.6890266450838389E-2</c:v>
              </c:pt>
              <c:pt idx="7">
                <c:v>-6.6201700678720665E-2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935-49CD-ABFC-B1304AD18FF4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-7.8850347392493636E-2</c:v>
              </c:pt>
              <c:pt idx="1">
                <c:v>-0.1068803563691415</c:v>
              </c:pt>
              <c:pt idx="2">
                <c:v>-0.14091989245649519</c:v>
              </c:pt>
              <c:pt idx="3">
                <c:v>-0.12894955689804791</c:v>
              </c:pt>
              <c:pt idx="4">
                <c:v>-9.5284554257235254E-2</c:v>
              </c:pt>
              <c:pt idx="5">
                <c:v>-0.11183731114824851</c:v>
              </c:pt>
              <c:pt idx="6">
                <c:v>-9.8965317033732236E-2</c:v>
              </c:pt>
              <c:pt idx="7">
                <c:v>-9.1965872414617067E-2</c:v>
              </c:pt>
              <c:pt idx="8">
                <c:v>-8.169704788940324E-2</c:v>
              </c:pt>
              <c:pt idx="9">
                <c:v>-7.4688310375760958E-2</c:v>
              </c:pt>
              <c:pt idx="10">
                <c:v>-6.7731382203297996E-2</c:v>
              </c:pt>
              <c:pt idx="11">
                <c:v>-6.3873681836189466E-2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935-49CD-ABFC-B1304AD18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003300"/>
        <c:axId val="34559813"/>
      </c:lineChart>
      <c:catAx>
        <c:axId val="4000330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559813"/>
        <c:crosses val="autoZero"/>
        <c:auto val="1"/>
        <c:lblAlgn val="ctr"/>
        <c:lblOffset val="100"/>
        <c:noMultiLvlLbl val="0"/>
      </c:catAx>
      <c:valAx>
        <c:axId val="3455981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00330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1.870573092248717E-2</c:v>
              </c:pt>
              <c:pt idx="1">
                <c:v>1.806693573932705E-2</c:v>
              </c:pt>
              <c:pt idx="2">
                <c:v>1.0544059353178479E-2</c:v>
              </c:pt>
              <c:pt idx="3">
                <c:v>-5.1447709667973296E-4</c:v>
              </c:pt>
              <c:pt idx="4">
                <c:v>-6.0067081183525772E-3</c:v>
              </c:pt>
              <c:pt idx="5">
                <c:v>-4.482168960428079E-3</c:v>
              </c:pt>
              <c:pt idx="6">
                <c:v>-7.3793863680338134E-4</c:v>
              </c:pt>
              <c:pt idx="7">
                <c:v>-9.4232322054332851E-4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505-4033-B6D8-53800C2823D4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6.0290945724372109E-2</c:v>
              </c:pt>
              <c:pt idx="1">
                <c:v>7.5250766179228767E-2</c:v>
              </c:pt>
              <c:pt idx="2">
                <c:v>7.2734190579708313E-2</c:v>
              </c:pt>
              <c:pt idx="3">
                <c:v>8.3516595249207848E-2</c:v>
              </c:pt>
              <c:pt idx="4">
                <c:v>8.1741247807232575E-2</c:v>
              </c:pt>
              <c:pt idx="5">
                <c:v>7.9319104041970512E-2</c:v>
              </c:pt>
              <c:pt idx="6">
                <c:v>7.2762222663875109E-2</c:v>
              </c:pt>
              <c:pt idx="7">
                <c:v>7.0907914305724074E-2</c:v>
              </c:pt>
              <c:pt idx="8">
                <c:v>6.9739974318663966E-2</c:v>
              </c:pt>
              <c:pt idx="9">
                <c:v>6.9480740676881148E-2</c:v>
              </c:pt>
              <c:pt idx="10">
                <c:v>6.1715398386098068E-2</c:v>
              </c:pt>
              <c:pt idx="11">
                <c:v>6.0955507015301169E-2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505-4033-B6D8-53800C2823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91334"/>
        <c:axId val="61221757"/>
      </c:lineChart>
      <c:catAx>
        <c:axId val="3669133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221757"/>
        <c:crosses val="autoZero"/>
        <c:auto val="1"/>
        <c:lblAlgn val="ctr"/>
        <c:lblOffset val="100"/>
        <c:noMultiLvlLbl val="0"/>
      </c:catAx>
      <c:valAx>
        <c:axId val="6122175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69133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2.041307034827233E-2</c:v>
              </c:pt>
              <c:pt idx="1">
                <c:v>5.8989951892711714E-3</c:v>
              </c:pt>
              <c:pt idx="2">
                <c:v>-1.6775916534037649E-2</c:v>
              </c:pt>
              <c:pt idx="3">
                <c:v>-2.0971572721775859E-2</c:v>
              </c:pt>
              <c:pt idx="4">
                <c:v>-2.445320879004698E-2</c:v>
              </c:pt>
              <c:pt idx="5">
                <c:v>-2.5954836995461639E-2</c:v>
              </c:pt>
              <c:pt idx="6">
                <c:v>-2.0794763556585941E-2</c:v>
              </c:pt>
              <c:pt idx="7">
                <c:v>-1.9681807350992338E-2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E28-46EE-AEEC-92B496514F4C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6.3526518498685292E-2</c:v>
              </c:pt>
              <c:pt idx="1">
                <c:v>9.4217100740566551E-2</c:v>
              </c:pt>
              <c:pt idx="2">
                <c:v>0.1060968936844577</c:v>
              </c:pt>
              <c:pt idx="3">
                <c:v>0.11138305614339911</c:v>
              </c:pt>
              <c:pt idx="4">
                <c:v>0.1076459056551813</c:v>
              </c:pt>
              <c:pt idx="5">
                <c:v>0.1112022408046376</c:v>
              </c:pt>
              <c:pt idx="6">
                <c:v>0.1016086056269403</c:v>
              </c:pt>
              <c:pt idx="7">
                <c:v>9.9351523560216481E-2</c:v>
              </c:pt>
              <c:pt idx="8">
                <c:v>9.7052015589776941E-2</c:v>
              </c:pt>
              <c:pt idx="9">
                <c:v>9.407283736407912E-2</c:v>
              </c:pt>
              <c:pt idx="10">
                <c:v>8.3692875581897974E-2</c:v>
              </c:pt>
              <c:pt idx="11">
                <c:v>7.986123932034106E-2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E28-46EE-AEEC-92B496514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485869"/>
        <c:axId val="26243007"/>
      </c:lineChart>
      <c:catAx>
        <c:axId val="4448586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243007"/>
        <c:crosses val="autoZero"/>
        <c:auto val="1"/>
        <c:lblAlgn val="ctr"/>
        <c:lblOffset val="100"/>
        <c:noMultiLvlLbl val="0"/>
      </c:catAx>
      <c:valAx>
        <c:axId val="2624300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48586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4.8644697093016998E-2</c:v>
              </c:pt>
              <c:pt idx="1">
                <c:v>3.2712019155916039E-2</c:v>
              </c:pt>
              <c:pt idx="2">
                <c:v>8.0449557862196652E-3</c:v>
              </c:pt>
              <c:pt idx="3">
                <c:v>6.3778652565726901E-3</c:v>
              </c:pt>
              <c:pt idx="4">
                <c:v>6.932954736829311E-3</c:v>
              </c:pt>
              <c:pt idx="5">
                <c:v>7.4484488088835121E-3</c:v>
              </c:pt>
              <c:pt idx="6">
                <c:v>1.7504164200784041E-2</c:v>
              </c:pt>
              <c:pt idx="7">
                <c:v>2.0477203840840948E-2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D36-44B8-AC37-459C31D6AD6B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6.0650997242037041E-2</c:v>
              </c:pt>
              <c:pt idx="1">
                <c:v>9.8074159074286404E-2</c:v>
              </c:pt>
              <c:pt idx="2">
                <c:v>0.1112098433494171</c:v>
              </c:pt>
              <c:pt idx="3">
                <c:v>0.12266672296046011</c:v>
              </c:pt>
              <c:pt idx="4">
                <c:v>0.12631715850024669</c:v>
              </c:pt>
              <c:pt idx="5">
                <c:v>0.13025018821638601</c:v>
              </c:pt>
              <c:pt idx="6">
                <c:v>0.1207795517342258</c:v>
              </c:pt>
              <c:pt idx="7">
                <c:v>0.11863774892386079</c:v>
              </c:pt>
              <c:pt idx="8">
                <c:v>0.1193670387107419</c:v>
              </c:pt>
              <c:pt idx="9">
                <c:v>0.1187454795406846</c:v>
              </c:pt>
              <c:pt idx="10">
                <c:v>0.1105826097099529</c:v>
              </c:pt>
              <c:pt idx="11">
                <c:v>0.107325615826835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D36-44B8-AC37-459C31D6A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249328"/>
        <c:axId val="12560289"/>
      </c:lineChart>
      <c:catAx>
        <c:axId val="5624932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560289"/>
        <c:crosses val="autoZero"/>
        <c:auto val="1"/>
        <c:lblAlgn val="ctr"/>
        <c:lblOffset val="100"/>
        <c:noMultiLvlLbl val="0"/>
      </c:catAx>
      <c:valAx>
        <c:axId val="1256028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24932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655-414F-AAA4-6D92C9B55B3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55-414F-AAA4-6D92C9B55B3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55-414F-AAA4-6D92C9B55B3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55-414F-AAA4-6D92C9B55B3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55-414F-AAA4-6D92C9B55B3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55-414F-AAA4-6D92C9B55B3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55-414F-AAA4-6D92C9B55B3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55-414F-AAA4-6D92C9B55B3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655-414F-AAA4-6D92C9B55B3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55-414F-AAA4-6D92C9B55B3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655-414F-AAA4-6D92C9B55B36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sep.-24</c:v>
              </c:pt>
              <c:pt idx="1">
                <c:v>oct.-24</c:v>
              </c:pt>
              <c:pt idx="2">
                <c:v>nov.-24</c:v>
              </c:pt>
              <c:pt idx="3">
                <c:v>dic.-24</c:v>
              </c:pt>
              <c:pt idx="4">
                <c:v>ene.-25</c:v>
              </c:pt>
              <c:pt idx="5">
                <c:v>feb.-25</c:v>
              </c:pt>
              <c:pt idx="6">
                <c:v>mar.-25</c:v>
              </c:pt>
              <c:pt idx="7">
                <c:v>abr.-25</c:v>
              </c:pt>
              <c:pt idx="8">
                <c:v>may.-25</c:v>
              </c:pt>
              <c:pt idx="9">
                <c:v>jun.-25</c:v>
              </c:pt>
              <c:pt idx="10">
                <c:v>jul.-25</c:v>
              </c:pt>
              <c:pt idx="11">
                <c:v>ago.-25</c:v>
              </c:pt>
            </c:strLit>
          </c:cat>
          <c:val>
            <c:numLit>
              <c:formatCode>#,##0.00</c:formatCode>
              <c:ptCount val="12"/>
              <c:pt idx="0">
                <c:v>556.15960415099983</c:v>
              </c:pt>
              <c:pt idx="1">
                <c:v>557.09193752099986</c:v>
              </c:pt>
              <c:pt idx="2">
                <c:v>556.67533589199991</c:v>
              </c:pt>
              <c:pt idx="3">
                <c:v>557.75781040300001</c:v>
              </c:pt>
              <c:pt idx="4">
                <c:v>554.91925133600012</c:v>
              </c:pt>
              <c:pt idx="5">
                <c:v>555.69553510200001</c:v>
              </c:pt>
              <c:pt idx="6">
                <c:v>556.42246740400003</c:v>
              </c:pt>
              <c:pt idx="7">
                <c:v>554.97278947999985</c:v>
              </c:pt>
              <c:pt idx="8">
                <c:v>551.64537838799981</c:v>
              </c:pt>
              <c:pt idx="9">
                <c:v>549.67138644999977</c:v>
              </c:pt>
              <c:pt idx="10">
                <c:v>550.77435608099984</c:v>
              </c:pt>
              <c:pt idx="11">
                <c:v>549.35212171799992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B655-414F-AAA4-6D92C9B55B3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7236137"/>
        <c:axId val="17488477"/>
      </c:lineChart>
      <c:catAx>
        <c:axId val="5723613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488477"/>
        <c:crosses val="autoZero"/>
        <c:auto val="1"/>
        <c:lblAlgn val="ctr"/>
        <c:lblOffset val="100"/>
        <c:noMultiLvlLbl val="0"/>
      </c:catAx>
      <c:valAx>
        <c:axId val="1748847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23613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08-49A6-A3F4-42115093F1A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08-49A6-A3F4-42115093F1A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08-49A6-A3F4-42115093F1A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08-49A6-A3F4-42115093F1A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08-49A6-A3F4-42115093F1A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08-49A6-A3F4-42115093F1A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08-49A6-A3F4-42115093F1A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08-49A6-A3F4-42115093F1A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08-49A6-A3F4-42115093F1A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08-49A6-A3F4-42115093F1A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08-49A6-A3F4-42115093F1AE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sep.-24</c:v>
              </c:pt>
              <c:pt idx="1">
                <c:v>oct.-24</c:v>
              </c:pt>
              <c:pt idx="2">
                <c:v>nov.-24</c:v>
              </c:pt>
              <c:pt idx="3">
                <c:v>dic.-24</c:v>
              </c:pt>
              <c:pt idx="4">
                <c:v>ene.-25</c:v>
              </c:pt>
              <c:pt idx="5">
                <c:v>feb.-25</c:v>
              </c:pt>
              <c:pt idx="6">
                <c:v>mar.-25</c:v>
              </c:pt>
              <c:pt idx="7">
                <c:v>abr.-25</c:v>
              </c:pt>
              <c:pt idx="8">
                <c:v>may.-25</c:v>
              </c:pt>
              <c:pt idx="9">
                <c:v>jun.-25</c:v>
              </c:pt>
              <c:pt idx="10">
                <c:v>jul.-25</c:v>
              </c:pt>
              <c:pt idx="11">
                <c:v>ago.-25</c:v>
              </c:pt>
            </c:strLit>
          </c:cat>
          <c:val>
            <c:numLit>
              <c:formatCode>#,##0.00</c:formatCode>
              <c:ptCount val="12"/>
              <c:pt idx="0">
                <c:v>179.18114800000001</c:v>
              </c:pt>
              <c:pt idx="1">
                <c:v>178.60898</c:v>
              </c:pt>
              <c:pt idx="2">
                <c:v>178.537678</c:v>
              </c:pt>
              <c:pt idx="3">
                <c:v>178.78799699999999</c:v>
              </c:pt>
              <c:pt idx="4">
                <c:v>177.12248399999999</c:v>
              </c:pt>
              <c:pt idx="5">
                <c:v>176.694975</c:v>
              </c:pt>
              <c:pt idx="6">
                <c:v>176.718423</c:v>
              </c:pt>
              <c:pt idx="7">
                <c:v>176.62663000000001</c:v>
              </c:pt>
              <c:pt idx="8">
                <c:v>175.42183800000001</c:v>
              </c:pt>
              <c:pt idx="9">
                <c:v>173.841331</c:v>
              </c:pt>
              <c:pt idx="10">
                <c:v>175.30130700000001</c:v>
              </c:pt>
              <c:pt idx="11">
                <c:v>174.93557000000001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8808-49A6-A3F4-42115093F1A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6749095"/>
        <c:axId val="40845760"/>
      </c:lineChart>
      <c:catAx>
        <c:axId val="6674909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845760"/>
        <c:crosses val="autoZero"/>
        <c:auto val="1"/>
        <c:lblAlgn val="ctr"/>
        <c:lblOffset val="100"/>
        <c:noMultiLvlLbl val="0"/>
      </c:catAx>
      <c:valAx>
        <c:axId val="4084576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74909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4D-42E5-B92E-606C510D60D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4D-42E5-B92E-606C510D60D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4D-42E5-B92E-606C510D60D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4D-42E5-B92E-606C510D60D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4D-42E5-B92E-606C510D60D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4D-42E5-B92E-606C510D60D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4D-42E5-B92E-606C510D60D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4D-42E5-B92E-606C510D60D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D4D-42E5-B92E-606C510D60D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4D-42E5-B92E-606C510D60D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D4D-42E5-B92E-606C510D60DE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sep.-24</c:v>
              </c:pt>
              <c:pt idx="1">
                <c:v>oct.-24</c:v>
              </c:pt>
              <c:pt idx="2">
                <c:v>nov.-24</c:v>
              </c:pt>
              <c:pt idx="3">
                <c:v>dic.-24</c:v>
              </c:pt>
              <c:pt idx="4">
                <c:v>ene.-25</c:v>
              </c:pt>
              <c:pt idx="5">
                <c:v>feb.-25</c:v>
              </c:pt>
              <c:pt idx="6">
                <c:v>mar.-25</c:v>
              </c:pt>
              <c:pt idx="7">
                <c:v>abr.-25</c:v>
              </c:pt>
              <c:pt idx="8">
                <c:v>may.-25</c:v>
              </c:pt>
              <c:pt idx="9">
                <c:v>jun.-25</c:v>
              </c:pt>
              <c:pt idx="10">
                <c:v>jul.-25</c:v>
              </c:pt>
              <c:pt idx="11">
                <c:v>ago.-25</c:v>
              </c:pt>
            </c:strLit>
          </c:cat>
          <c:val>
            <c:numLit>
              <c:formatCode>#,##0.00</c:formatCode>
              <c:ptCount val="12"/>
              <c:pt idx="0">
                <c:v>84.871956999999995</c:v>
              </c:pt>
              <c:pt idx="1">
                <c:v>84.825072999999989</c:v>
              </c:pt>
              <c:pt idx="2">
                <c:v>84.887242999999998</c:v>
              </c:pt>
              <c:pt idx="3">
                <c:v>84.763587000000001</c:v>
              </c:pt>
              <c:pt idx="4">
                <c:v>83.41211899999999</c:v>
              </c:pt>
              <c:pt idx="5">
                <c:v>84.132778000000002</c:v>
              </c:pt>
              <c:pt idx="6">
                <c:v>84.859913999999989</c:v>
              </c:pt>
              <c:pt idx="7">
                <c:v>84.485672999999991</c:v>
              </c:pt>
              <c:pt idx="8">
                <c:v>83.150491000000002</c:v>
              </c:pt>
              <c:pt idx="9">
                <c:v>82.803332999999995</c:v>
              </c:pt>
              <c:pt idx="10">
                <c:v>81.966717000000003</c:v>
              </c:pt>
              <c:pt idx="11">
                <c:v>81.033628999999991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6D4D-42E5-B92E-606C510D60D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1413942"/>
        <c:axId val="3318896"/>
      </c:lineChart>
      <c:catAx>
        <c:axId val="4141394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18896"/>
        <c:crosses val="autoZero"/>
        <c:auto val="1"/>
        <c:lblAlgn val="ctr"/>
        <c:lblOffset val="100"/>
        <c:noMultiLvlLbl val="0"/>
      </c:catAx>
      <c:valAx>
        <c:axId val="331889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41394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general'!$E$7:$E$34</c:f>
              <c:numCache>
                <c:formatCode>#,##0</c:formatCode>
                <c:ptCount val="28"/>
                <c:pt idx="0">
                  <c:v>296720</c:v>
                </c:pt>
                <c:pt idx="1">
                  <c:v>915512</c:v>
                </c:pt>
                <c:pt idx="2">
                  <c:v>1143498</c:v>
                </c:pt>
                <c:pt idx="3">
                  <c:v>870189</c:v>
                </c:pt>
                <c:pt idx="4">
                  <c:v>44195878</c:v>
                </c:pt>
                <c:pt idx="5">
                  <c:v>1662331</c:v>
                </c:pt>
                <c:pt idx="6">
                  <c:v>10660507</c:v>
                </c:pt>
                <c:pt idx="7">
                  <c:v>32041500</c:v>
                </c:pt>
                <c:pt idx="8">
                  <c:v>5535373</c:v>
                </c:pt>
                <c:pt idx="9">
                  <c:v>619882</c:v>
                </c:pt>
                <c:pt idx="10">
                  <c:v>845255</c:v>
                </c:pt>
                <c:pt idx="11">
                  <c:v>422507</c:v>
                </c:pt>
                <c:pt idx="12">
                  <c:v>674443</c:v>
                </c:pt>
                <c:pt idx="13">
                  <c:v>1117536</c:v>
                </c:pt>
                <c:pt idx="14">
                  <c:v>1249149</c:v>
                </c:pt>
                <c:pt idx="15">
                  <c:v>15072539</c:v>
                </c:pt>
                <c:pt idx="16">
                  <c:v>2833122</c:v>
                </c:pt>
                <c:pt idx="17">
                  <c:v>754722</c:v>
                </c:pt>
                <c:pt idx="18">
                  <c:v>304515</c:v>
                </c:pt>
                <c:pt idx="19">
                  <c:v>441385</c:v>
                </c:pt>
                <c:pt idx="20">
                  <c:v>1540540</c:v>
                </c:pt>
                <c:pt idx="21">
                  <c:v>6481269</c:v>
                </c:pt>
                <c:pt idx="22">
                  <c:v>2437630</c:v>
                </c:pt>
                <c:pt idx="23">
                  <c:v>1101273</c:v>
                </c:pt>
                <c:pt idx="24">
                  <c:v>1302319</c:v>
                </c:pt>
                <c:pt idx="25">
                  <c:v>49870595</c:v>
                </c:pt>
                <c:pt idx="26">
                  <c:v>3274315</c:v>
                </c:pt>
                <c:pt idx="27">
                  <c:v>538142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2-4C4C-9BEB-C715C2B1A4C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general'!$D$7:$D$34</c:f>
              <c:numCache>
                <c:formatCode>#,##0</c:formatCode>
                <c:ptCount val="28"/>
                <c:pt idx="0">
                  <c:v>358918</c:v>
                </c:pt>
                <c:pt idx="1">
                  <c:v>793620</c:v>
                </c:pt>
                <c:pt idx="2">
                  <c:v>972137</c:v>
                </c:pt>
                <c:pt idx="3">
                  <c:v>791126</c:v>
                </c:pt>
                <c:pt idx="4">
                  <c:v>46133798</c:v>
                </c:pt>
                <c:pt idx="5">
                  <c:v>1558367</c:v>
                </c:pt>
                <c:pt idx="6">
                  <c:v>10291061</c:v>
                </c:pt>
                <c:pt idx="7">
                  <c:v>34139594</c:v>
                </c:pt>
                <c:pt idx="8">
                  <c:v>5688483</c:v>
                </c:pt>
                <c:pt idx="9">
                  <c:v>694958</c:v>
                </c:pt>
                <c:pt idx="10">
                  <c:v>795880</c:v>
                </c:pt>
                <c:pt idx="11">
                  <c:v>387094</c:v>
                </c:pt>
                <c:pt idx="12">
                  <c:v>453054</c:v>
                </c:pt>
                <c:pt idx="13">
                  <c:v>1313799</c:v>
                </c:pt>
                <c:pt idx="14">
                  <c:v>1218076</c:v>
                </c:pt>
                <c:pt idx="15">
                  <c:v>13187710</c:v>
                </c:pt>
                <c:pt idx="16">
                  <c:v>2064479</c:v>
                </c:pt>
                <c:pt idx="17">
                  <c:v>773441</c:v>
                </c:pt>
                <c:pt idx="18">
                  <c:v>297227</c:v>
                </c:pt>
                <c:pt idx="19">
                  <c:v>376401</c:v>
                </c:pt>
                <c:pt idx="20">
                  <c:v>1651470</c:v>
                </c:pt>
                <c:pt idx="21">
                  <c:v>5881489</c:v>
                </c:pt>
                <c:pt idx="22">
                  <c:v>2456911</c:v>
                </c:pt>
                <c:pt idx="23">
                  <c:v>1095499</c:v>
                </c:pt>
                <c:pt idx="24">
                  <c:v>1087716</c:v>
                </c:pt>
                <c:pt idx="25">
                  <c:v>50116537</c:v>
                </c:pt>
                <c:pt idx="26">
                  <c:v>3310860</c:v>
                </c:pt>
                <c:pt idx="27">
                  <c:v>490456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2-4C4C-9BEB-C715C2B1A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1926276"/>
        <c:axId val="10601655"/>
      </c:barChart>
      <c:catAx>
        <c:axId val="2192627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601655"/>
        <c:crosses val="autoZero"/>
        <c:auto val="1"/>
        <c:lblAlgn val="ctr"/>
        <c:lblOffset val="100"/>
        <c:noMultiLvlLbl val="0"/>
      </c:catAx>
      <c:valAx>
        <c:axId val="1060165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92627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8F-4FA2-86A4-123D6F3F2D8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8F-4FA2-86A4-123D6F3F2D8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8F-4FA2-86A4-123D6F3F2D8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8F-4FA2-86A4-123D6F3F2D8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8F-4FA2-86A4-123D6F3F2D8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8F-4FA2-86A4-123D6F3F2D8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8F-4FA2-86A4-123D6F3F2D8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8F-4FA2-86A4-123D6F3F2D8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8F-4FA2-86A4-123D6F3F2D8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8F-4FA2-86A4-123D6F3F2D8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8F-4FA2-86A4-123D6F3F2D8A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sep.-24</c:v>
              </c:pt>
              <c:pt idx="1">
                <c:v>oct.-24</c:v>
              </c:pt>
              <c:pt idx="2">
                <c:v>nov.-24</c:v>
              </c:pt>
              <c:pt idx="3">
                <c:v>dic.-24</c:v>
              </c:pt>
              <c:pt idx="4">
                <c:v>ene.-25</c:v>
              </c:pt>
              <c:pt idx="5">
                <c:v>feb.-25</c:v>
              </c:pt>
              <c:pt idx="6">
                <c:v>mar.-25</c:v>
              </c:pt>
              <c:pt idx="7">
                <c:v>abr.-25</c:v>
              </c:pt>
              <c:pt idx="8">
                <c:v>may.-25</c:v>
              </c:pt>
              <c:pt idx="9">
                <c:v>jun.-25</c:v>
              </c:pt>
              <c:pt idx="10">
                <c:v>jul.-25</c:v>
              </c:pt>
              <c:pt idx="11">
                <c:v>ago.-25</c:v>
              </c:pt>
            </c:strLit>
          </c:cat>
          <c:val>
            <c:numLit>
              <c:formatCode>#,##0.00</c:formatCode>
              <c:ptCount val="12"/>
              <c:pt idx="0">
                <c:v>276.26904500000001</c:v>
              </c:pt>
              <c:pt idx="1">
                <c:v>277.760244</c:v>
              </c:pt>
              <c:pt idx="2">
                <c:v>277.42839700000002</c:v>
              </c:pt>
              <c:pt idx="3">
                <c:v>278.50822499999998</c:v>
              </c:pt>
              <c:pt idx="4">
                <c:v>278.90484800000002</c:v>
              </c:pt>
              <c:pt idx="5">
                <c:v>279.28157199999998</c:v>
              </c:pt>
              <c:pt idx="6">
                <c:v>279.21726799999999</c:v>
              </c:pt>
              <c:pt idx="7">
                <c:v>278.46087799999998</c:v>
              </c:pt>
              <c:pt idx="8">
                <c:v>277.79904299999998</c:v>
              </c:pt>
              <c:pt idx="9">
                <c:v>277.87083200000001</c:v>
              </c:pt>
              <c:pt idx="10">
                <c:v>278.385786</c:v>
              </c:pt>
              <c:pt idx="11">
                <c:v>278.33071000000001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008F-4FA2-86A4-123D6F3F2D8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3162388"/>
        <c:axId val="47451589"/>
      </c:lineChart>
      <c:catAx>
        <c:axId val="6316238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451589"/>
        <c:crosses val="autoZero"/>
        <c:auto val="1"/>
        <c:lblAlgn val="ctr"/>
        <c:lblOffset val="100"/>
        <c:noMultiLvlLbl val="0"/>
      </c:catAx>
      <c:valAx>
        <c:axId val="4745158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16238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B7-4538-BF23-FEB425865CA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B7-4538-BF23-FEB425865CA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B7-4538-BF23-FEB425865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B7-4538-BF23-FEB425865CA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B7-4538-BF23-FEB425865CA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B7-4538-BF23-FEB425865CA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B7-4538-BF23-FEB425865CA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B7-4538-BF23-FEB425865CA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B7-4538-BF23-FEB425865CA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B7-4538-BF23-FEB425865CA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2B7-4538-BF23-FEB425865CA0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sep.-24</c:v>
              </c:pt>
              <c:pt idx="1">
                <c:v>oct.-24</c:v>
              </c:pt>
              <c:pt idx="2">
                <c:v>nov.-24</c:v>
              </c:pt>
              <c:pt idx="3">
                <c:v>dic.-24</c:v>
              </c:pt>
              <c:pt idx="4">
                <c:v>ene.-25</c:v>
              </c:pt>
              <c:pt idx="5">
                <c:v>feb.-25</c:v>
              </c:pt>
              <c:pt idx="6">
                <c:v>mar.-25</c:v>
              </c:pt>
              <c:pt idx="7">
                <c:v>abr.-25</c:v>
              </c:pt>
              <c:pt idx="8">
                <c:v>may.-25</c:v>
              </c:pt>
              <c:pt idx="9">
                <c:v>jun.-25</c:v>
              </c:pt>
              <c:pt idx="10">
                <c:v>jul.-25</c:v>
              </c:pt>
              <c:pt idx="11">
                <c:v>ago.-25</c:v>
              </c:pt>
            </c:strLit>
          </c:cat>
          <c:val>
            <c:numLit>
              <c:formatCode>#,##0.00</c:formatCode>
              <c:ptCount val="12"/>
              <c:pt idx="0">
                <c:v>191.68956</c:v>
              </c:pt>
              <c:pt idx="1">
                <c:v>192.72677100000001</c:v>
              </c:pt>
              <c:pt idx="2">
                <c:v>192.44849199999999</c:v>
              </c:pt>
              <c:pt idx="3">
                <c:v>192.98977600000001</c:v>
              </c:pt>
              <c:pt idx="4">
                <c:v>193.28945999999999</c:v>
              </c:pt>
              <c:pt idx="5">
                <c:v>193.164762</c:v>
              </c:pt>
              <c:pt idx="6">
                <c:v>192.20739800000001</c:v>
              </c:pt>
              <c:pt idx="7">
                <c:v>191.65339299999999</c:v>
              </c:pt>
              <c:pt idx="8">
                <c:v>190.99653799999999</c:v>
              </c:pt>
              <c:pt idx="9">
                <c:v>190.43476699999999</c:v>
              </c:pt>
              <c:pt idx="10">
                <c:v>190.60316499999999</c:v>
              </c:pt>
              <c:pt idx="11">
                <c:v>190.413478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72B7-4538-BF23-FEB425865CA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6705142"/>
        <c:axId val="37637218"/>
      </c:lineChart>
      <c:catAx>
        <c:axId val="6670514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637218"/>
        <c:crosses val="autoZero"/>
        <c:auto val="1"/>
        <c:lblAlgn val="ctr"/>
        <c:lblOffset val="100"/>
        <c:noMultiLvlLbl val="0"/>
      </c:catAx>
      <c:valAx>
        <c:axId val="3763721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70514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84-422B-ABC5-9C3F27A71C9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84-422B-ABC5-9C3F27A71C9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84-422B-ABC5-9C3F27A71C9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84-422B-ABC5-9C3F27A71C9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84-422B-ABC5-9C3F27A71C9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84-422B-ABC5-9C3F27A71C9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84-422B-ABC5-9C3F27A71C9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84-422B-ABC5-9C3F27A71C9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84-422B-ABC5-9C3F27A71C9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84-422B-ABC5-9C3F27A71C9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384-422B-ABC5-9C3F27A71C93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sep.-24</c:v>
              </c:pt>
              <c:pt idx="1">
                <c:v>oct.-24</c:v>
              </c:pt>
              <c:pt idx="2">
                <c:v>nov.-24</c:v>
              </c:pt>
              <c:pt idx="3">
                <c:v>dic.-24</c:v>
              </c:pt>
              <c:pt idx="4">
                <c:v>ene.-25</c:v>
              </c:pt>
              <c:pt idx="5">
                <c:v>feb.-25</c:v>
              </c:pt>
              <c:pt idx="6">
                <c:v>mar.-25</c:v>
              </c:pt>
              <c:pt idx="7">
                <c:v>abr.-25</c:v>
              </c:pt>
              <c:pt idx="8">
                <c:v>may.-25</c:v>
              </c:pt>
              <c:pt idx="9">
                <c:v>jun.-25</c:v>
              </c:pt>
              <c:pt idx="10">
                <c:v>jul.-25</c:v>
              </c:pt>
              <c:pt idx="11">
                <c:v>ago.-25</c:v>
              </c:pt>
            </c:strLit>
          </c:cat>
          <c:val>
            <c:numLit>
              <c:formatCode>#,##0.00</c:formatCode>
              <c:ptCount val="12"/>
              <c:pt idx="0">
                <c:v>17.83876575</c:v>
              </c:pt>
              <c:pt idx="1">
                <c:v>17.9965735</c:v>
              </c:pt>
              <c:pt idx="2">
                <c:v>18.037866000000001</c:v>
              </c:pt>
              <c:pt idx="3">
                <c:v>18.132217499999999</c:v>
              </c:pt>
              <c:pt idx="4">
                <c:v>18.197811250000001</c:v>
              </c:pt>
              <c:pt idx="5">
                <c:v>18.22193175</c:v>
              </c:pt>
              <c:pt idx="6">
                <c:v>18.166823000000001</c:v>
              </c:pt>
              <c:pt idx="7">
                <c:v>18.169697249999999</c:v>
              </c:pt>
              <c:pt idx="8">
                <c:v>18.18460275</c:v>
              </c:pt>
              <c:pt idx="9">
                <c:v>18.200336</c:v>
              </c:pt>
              <c:pt idx="10">
                <c:v>18.31921225</c:v>
              </c:pt>
              <c:pt idx="11">
                <c:v>18.38256475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3384-422B-ABC5-9C3F27A71C9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9745973"/>
        <c:axId val="32169952"/>
      </c:lineChart>
      <c:catAx>
        <c:axId val="1974597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169952"/>
        <c:crosses val="autoZero"/>
        <c:auto val="1"/>
        <c:lblAlgn val="ctr"/>
        <c:lblOffset val="100"/>
        <c:noMultiLvlLbl val="0"/>
      </c:catAx>
      <c:valAx>
        <c:axId val="3216995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74597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AC-4777-BC80-F0FC85F2256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AC-4777-BC80-F0FC85F225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AC-4777-BC80-F0FC85F2256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AC-4777-BC80-F0FC85F2256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AC-4777-BC80-F0FC85F2256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AC-4777-BC80-F0FC85F2256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AC-4777-BC80-F0FC85F2256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AC-4777-BC80-F0FC85F2256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6AC-4777-BC80-F0FC85F2256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AC-4777-BC80-F0FC85F2256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AC-4777-BC80-F0FC85F2256F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sep.-24</c:v>
              </c:pt>
              <c:pt idx="1">
                <c:v>oct.-24</c:v>
              </c:pt>
              <c:pt idx="2">
                <c:v>nov.-24</c:v>
              </c:pt>
              <c:pt idx="3">
                <c:v>dic.-24</c:v>
              </c:pt>
              <c:pt idx="4">
                <c:v>ene.-25</c:v>
              </c:pt>
              <c:pt idx="5">
                <c:v>feb.-25</c:v>
              </c:pt>
              <c:pt idx="6">
                <c:v>mar.-25</c:v>
              </c:pt>
              <c:pt idx="7">
                <c:v>abr.-25</c:v>
              </c:pt>
              <c:pt idx="8">
                <c:v>may.-25</c:v>
              </c:pt>
              <c:pt idx="9">
                <c:v>jun.-25</c:v>
              </c:pt>
              <c:pt idx="10">
                <c:v>jul.-25</c:v>
              </c:pt>
              <c:pt idx="11">
                <c:v>ago.-25</c:v>
              </c:pt>
            </c:strLit>
          </c:cat>
          <c:val>
            <c:numLit>
              <c:formatCode>0.00%</c:formatCode>
              <c:ptCount val="12"/>
              <c:pt idx="0">
                <c:v>1.9496235368776649E-2</c:v>
              </c:pt>
              <c:pt idx="1">
                <c:v>2.4294353117627239E-2</c:v>
              </c:pt>
              <c:pt idx="2">
                <c:v>1.9760644378640779E-2</c:v>
              </c:pt>
              <c:pt idx="3">
                <c:v>2.7013461676145101E-2</c:v>
              </c:pt>
              <c:pt idx="4">
                <c:v>1.8631221289153309E-2</c:v>
              </c:pt>
              <c:pt idx="5">
                <c:v>1.9016767601437098E-2</c:v>
              </c:pt>
              <c:pt idx="6">
                <c:v>2.0506770430857531E-2</c:v>
              </c:pt>
              <c:pt idx="7">
                <c:v>1.388710773680709E-2</c:v>
              </c:pt>
              <c:pt idx="8">
                <c:v>6.4771102368182129E-4</c:v>
              </c:pt>
              <c:pt idx="9">
                <c:v>-5.7405517949735653E-3</c:v>
              </c:pt>
              <c:pt idx="10">
                <c:v>-4.9838517375627696E-3</c:v>
              </c:pt>
              <c:pt idx="11">
                <c:v>-1.0112506407395191E-2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F6AC-4777-BC80-F0FC85F2256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9228192"/>
        <c:axId val="28690725"/>
      </c:lineChart>
      <c:catAx>
        <c:axId val="5922819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690725"/>
        <c:crosses val="autoZero"/>
        <c:auto val="1"/>
        <c:lblAlgn val="ctr"/>
        <c:lblOffset val="100"/>
        <c:noMultiLvlLbl val="0"/>
      </c:catAx>
      <c:valAx>
        <c:axId val="2869072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22819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96-43E2-AE62-AA355EE715A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96-43E2-AE62-AA355EE715A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96-43E2-AE62-AA355EE715A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96-43E2-AE62-AA355EE715A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96-43E2-AE62-AA355EE715A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96-43E2-AE62-AA355EE715A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96-43E2-AE62-AA355EE715A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96-43E2-AE62-AA355EE715A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96-43E2-AE62-AA355EE715A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96-43E2-AE62-AA355EE715A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96-43E2-AE62-AA355EE715A1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sep.-24</c:v>
              </c:pt>
              <c:pt idx="1">
                <c:v>oct.-24</c:v>
              </c:pt>
              <c:pt idx="2">
                <c:v>nov.-24</c:v>
              </c:pt>
              <c:pt idx="3">
                <c:v>dic.-24</c:v>
              </c:pt>
              <c:pt idx="4">
                <c:v>ene.-25</c:v>
              </c:pt>
              <c:pt idx="5">
                <c:v>feb.-25</c:v>
              </c:pt>
              <c:pt idx="6">
                <c:v>mar.-25</c:v>
              </c:pt>
              <c:pt idx="7">
                <c:v>abr.-25</c:v>
              </c:pt>
              <c:pt idx="8">
                <c:v>may.-25</c:v>
              </c:pt>
              <c:pt idx="9">
                <c:v>jun.-25</c:v>
              </c:pt>
              <c:pt idx="10">
                <c:v>jul.-25</c:v>
              </c:pt>
              <c:pt idx="11">
                <c:v>ago.-25</c:v>
              </c:pt>
            </c:strLit>
          </c:cat>
          <c:val>
            <c:numLit>
              <c:formatCode>0.00%</c:formatCode>
              <c:ptCount val="12"/>
              <c:pt idx="0">
                <c:v>1.4726981860435801E-2</c:v>
              </c:pt>
              <c:pt idx="1">
                <c:v>1.238626899594039E-2</c:v>
              </c:pt>
              <c:pt idx="2">
                <c:v>1.1148513256508379E-2</c:v>
              </c:pt>
              <c:pt idx="3">
                <c:v>2.3075330917992451E-2</c:v>
              </c:pt>
              <c:pt idx="4">
                <c:v>8.3295896282505125E-3</c:v>
              </c:pt>
              <c:pt idx="5">
                <c:v>8.3171813009217162E-3</c:v>
              </c:pt>
              <c:pt idx="6">
                <c:v>7.2830600894052636E-3</c:v>
              </c:pt>
              <c:pt idx="7">
                <c:v>6.468181519358779E-3</c:v>
              </c:pt>
              <c:pt idx="8">
                <c:v>-1.0133705034333191E-2</c:v>
              </c:pt>
              <c:pt idx="9">
                <c:v>-2.7491471105644059E-2</c:v>
              </c:pt>
              <c:pt idx="10">
                <c:v>-1.940959903247047E-2</c:v>
              </c:pt>
              <c:pt idx="11">
                <c:v>-2.4365899157514099E-2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5C96-43E2-AE62-AA355EE715A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590441"/>
        <c:axId val="48993366"/>
      </c:lineChart>
      <c:catAx>
        <c:axId val="159044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993366"/>
        <c:crosses val="autoZero"/>
        <c:auto val="1"/>
        <c:lblAlgn val="ctr"/>
        <c:lblOffset val="100"/>
        <c:noMultiLvlLbl val="0"/>
      </c:catAx>
      <c:valAx>
        <c:axId val="4899336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9044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23-4C40-B6BE-2AF609D4724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23-4C40-B6BE-2AF609D4724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23-4C40-B6BE-2AF609D4724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23-4C40-B6BE-2AF609D4724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23-4C40-B6BE-2AF609D4724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23-4C40-B6BE-2AF609D4724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23-4C40-B6BE-2AF609D4724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23-4C40-B6BE-2AF609D4724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23-4C40-B6BE-2AF609D4724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23-4C40-B6BE-2AF609D4724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23-4C40-B6BE-2AF609D47240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sep.-24</c:v>
              </c:pt>
              <c:pt idx="1">
                <c:v>oct.-24</c:v>
              </c:pt>
              <c:pt idx="2">
                <c:v>nov.-24</c:v>
              </c:pt>
              <c:pt idx="3">
                <c:v>dic.-24</c:v>
              </c:pt>
              <c:pt idx="4">
                <c:v>ene.-25</c:v>
              </c:pt>
              <c:pt idx="5">
                <c:v>feb.-25</c:v>
              </c:pt>
              <c:pt idx="6">
                <c:v>mar.-25</c:v>
              </c:pt>
              <c:pt idx="7">
                <c:v>abr.-25</c:v>
              </c:pt>
              <c:pt idx="8">
                <c:v>may.-25</c:v>
              </c:pt>
              <c:pt idx="9">
                <c:v>jun.-25</c:v>
              </c:pt>
              <c:pt idx="10">
                <c:v>jul.-25</c:v>
              </c:pt>
              <c:pt idx="11">
                <c:v>ago.-25</c:v>
              </c:pt>
            </c:strLit>
          </c:cat>
          <c:val>
            <c:numLit>
              <c:formatCode>0.00%</c:formatCode>
              <c:ptCount val="12"/>
              <c:pt idx="0">
                <c:v>-9.7340734805556814E-2</c:v>
              </c:pt>
              <c:pt idx="1">
                <c:v>-8.3230623548760457E-2</c:v>
              </c:pt>
              <c:pt idx="2">
                <c:v>-7.5895009075497802E-2</c:v>
              </c:pt>
              <c:pt idx="3">
                <c:v>-6.3873681836189508E-2</c:v>
              </c:pt>
              <c:pt idx="4">
                <c:v>-7.2199003130350631E-2</c:v>
              </c:pt>
              <c:pt idx="5">
                <c:v>-5.3822581813500518E-2</c:v>
              </c:pt>
              <c:pt idx="6">
                <c:v>-2.716101336129096E-2</c:v>
              </c:pt>
              <c:pt idx="7">
                <c:v>-2.3490052386217729E-2</c:v>
              </c:pt>
              <c:pt idx="8">
                <c:v>-4.2702151157024908E-2</c:v>
              </c:pt>
              <c:pt idx="9">
                <c:v>-2.892733650204575E-2</c:v>
              </c:pt>
              <c:pt idx="10">
                <c:v>-3.7354920246470032E-2</c:v>
              </c:pt>
              <c:pt idx="11">
                <c:v>-4.4874361518913428E-2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9F23-4C40-B6BE-2AF609D4724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0952836"/>
        <c:axId val="36767051"/>
      </c:lineChart>
      <c:catAx>
        <c:axId val="4095283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767051"/>
        <c:crosses val="autoZero"/>
        <c:auto val="1"/>
        <c:lblAlgn val="ctr"/>
        <c:lblOffset val="100"/>
        <c:noMultiLvlLbl val="0"/>
      </c:catAx>
      <c:valAx>
        <c:axId val="3676705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95283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13-4095-A841-E1164B53FF6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13-4095-A841-E1164B53FF6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13-4095-A841-E1164B53FF6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13-4095-A841-E1164B53FF6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13-4095-A841-E1164B53FF6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13-4095-A841-E1164B53FF6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13-4095-A841-E1164B53FF6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13-4095-A841-E1164B53FF6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913-4095-A841-E1164B53FF6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13-4095-A841-E1164B53FF6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13-4095-A841-E1164B53FF67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sep.-24</c:v>
              </c:pt>
              <c:pt idx="1">
                <c:v>oct.-24</c:v>
              </c:pt>
              <c:pt idx="2">
                <c:v>nov.-24</c:v>
              </c:pt>
              <c:pt idx="3">
                <c:v>dic.-24</c:v>
              </c:pt>
              <c:pt idx="4">
                <c:v>ene.-25</c:v>
              </c:pt>
              <c:pt idx="5">
                <c:v>feb.-25</c:v>
              </c:pt>
              <c:pt idx="6">
                <c:v>mar.-25</c:v>
              </c:pt>
              <c:pt idx="7">
                <c:v>abr.-25</c:v>
              </c:pt>
              <c:pt idx="8">
                <c:v>may.-25</c:v>
              </c:pt>
              <c:pt idx="9">
                <c:v>jun.-25</c:v>
              </c:pt>
              <c:pt idx="10">
                <c:v>jul.-25</c:v>
              </c:pt>
              <c:pt idx="11">
                <c:v>ago.-25</c:v>
              </c:pt>
            </c:strLit>
          </c:cat>
          <c:val>
            <c:numLit>
              <c:formatCode>0.00%</c:formatCode>
              <c:ptCount val="12"/>
              <c:pt idx="0">
                <c:v>6.3358675346498333E-2</c:v>
              </c:pt>
              <c:pt idx="1">
                <c:v>6.8702135116166199E-2</c:v>
              </c:pt>
              <c:pt idx="2">
                <c:v>5.7535493199258061E-2</c:v>
              </c:pt>
              <c:pt idx="3">
                <c:v>6.0955507015301107E-2</c:v>
              </c:pt>
              <c:pt idx="4">
                <c:v>5.7608892745814162E-2</c:v>
              </c:pt>
              <c:pt idx="5">
                <c:v>5.1897576501963763E-2</c:v>
              </c:pt>
              <c:pt idx="6">
                <c:v>4.5497491530346518E-2</c:v>
              </c:pt>
              <c:pt idx="7">
                <c:v>3.2864731508000858E-2</c:v>
              </c:pt>
              <c:pt idx="8">
                <c:v>2.34704164433313E-2</c:v>
              </c:pt>
              <c:pt idx="9">
                <c:v>1.7999542332047189E-2</c:v>
              </c:pt>
              <c:pt idx="10">
                <c:v>1.68940663583265E-2</c:v>
              </c:pt>
              <c:pt idx="11">
                <c:v>1.2184642038285121E-2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8913-4095-A841-E1164B53FF6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7766888"/>
        <c:axId val="21914427"/>
      </c:lineChart>
      <c:catAx>
        <c:axId val="1776688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914427"/>
        <c:crosses val="autoZero"/>
        <c:auto val="1"/>
        <c:lblAlgn val="ctr"/>
        <c:lblOffset val="100"/>
        <c:noMultiLvlLbl val="0"/>
      </c:catAx>
      <c:valAx>
        <c:axId val="2191442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6688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526-4AAC-9CAF-E558E845261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26-4AAC-9CAF-E558E845261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26-4AAC-9CAF-E558E845261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26-4AAC-9CAF-E558E845261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26-4AAC-9CAF-E558E845261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26-4AAC-9CAF-E558E845261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26-4AAC-9CAF-E558E845261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26-4AAC-9CAF-E558E845261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26-4AAC-9CAF-E558E845261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26-4AAC-9CAF-E558E845261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26-4AAC-9CAF-E558E8452617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sep.-24</c:v>
              </c:pt>
              <c:pt idx="1">
                <c:v>oct.-24</c:v>
              </c:pt>
              <c:pt idx="2">
                <c:v>nov.-24</c:v>
              </c:pt>
              <c:pt idx="3">
                <c:v>dic.-24</c:v>
              </c:pt>
              <c:pt idx="4">
                <c:v>ene.-25</c:v>
              </c:pt>
              <c:pt idx="5">
                <c:v>feb.-25</c:v>
              </c:pt>
              <c:pt idx="6">
                <c:v>mar.-25</c:v>
              </c:pt>
              <c:pt idx="7">
                <c:v>abr.-25</c:v>
              </c:pt>
              <c:pt idx="8">
                <c:v>may.-25</c:v>
              </c:pt>
              <c:pt idx="9">
                <c:v>jun.-25</c:v>
              </c:pt>
              <c:pt idx="10">
                <c:v>jul.-25</c:v>
              </c:pt>
              <c:pt idx="11">
                <c:v>ago.-25</c:v>
              </c:pt>
            </c:strLit>
          </c:cat>
          <c:val>
            <c:numLit>
              <c:formatCode>0.00%</c:formatCode>
              <c:ptCount val="12"/>
              <c:pt idx="0">
                <c:v>8.6737282963357559E-2</c:v>
              </c:pt>
              <c:pt idx="1">
                <c:v>9.2949367184870665E-2</c:v>
              </c:pt>
              <c:pt idx="2">
                <c:v>7.9493255363599205E-2</c:v>
              </c:pt>
              <c:pt idx="3">
                <c:v>7.9861239320340963E-2</c:v>
              </c:pt>
              <c:pt idx="4">
                <c:v>7.6257155697683932E-2</c:v>
              </c:pt>
              <c:pt idx="5">
                <c:v>6.5610925815266188E-2</c:v>
              </c:pt>
              <c:pt idx="6">
                <c:v>4.9220734941446603E-2</c:v>
              </c:pt>
              <c:pt idx="7">
                <c:v>3.5384543898654967E-2</c:v>
              </c:pt>
              <c:pt idx="8">
                <c:v>2.3347819736168011E-2</c:v>
              </c:pt>
              <c:pt idx="9">
                <c:v>9.8969063351941628E-3</c:v>
              </c:pt>
              <c:pt idx="10">
                <c:v>6.8672488653954049E-3</c:v>
              </c:pt>
              <c:pt idx="11">
                <c:v>-6.9953428547191556E-4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A526-4AAC-9CAF-E558E845261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9838383"/>
        <c:axId val="22520828"/>
      </c:lineChart>
      <c:catAx>
        <c:axId val="3983838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520828"/>
        <c:crosses val="autoZero"/>
        <c:auto val="1"/>
        <c:lblAlgn val="ctr"/>
        <c:lblOffset val="100"/>
        <c:noMultiLvlLbl val="0"/>
      </c:catAx>
      <c:valAx>
        <c:axId val="2252082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83838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7B-440E-B7FD-46857BC7893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7B-440E-B7FD-46857BC7893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7B-440E-B7FD-46857BC7893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7B-440E-B7FD-46857BC7893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7B-440E-B7FD-46857BC7893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7B-440E-B7FD-46857BC7893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7B-440E-B7FD-46857BC7893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7B-440E-B7FD-46857BC7893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7B-440E-B7FD-46857BC7893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7B-440E-B7FD-46857BC7893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7B-440E-B7FD-46857BC78932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sep.-24</c:v>
              </c:pt>
              <c:pt idx="1">
                <c:v>oct.-24</c:v>
              </c:pt>
              <c:pt idx="2">
                <c:v>nov.-24</c:v>
              </c:pt>
              <c:pt idx="3">
                <c:v>dic.-24</c:v>
              </c:pt>
              <c:pt idx="4">
                <c:v>ene.-25</c:v>
              </c:pt>
              <c:pt idx="5">
                <c:v>feb.-25</c:v>
              </c:pt>
              <c:pt idx="6">
                <c:v>mar.-25</c:v>
              </c:pt>
              <c:pt idx="7">
                <c:v>abr.-25</c:v>
              </c:pt>
              <c:pt idx="8">
                <c:v>may.-25</c:v>
              </c:pt>
              <c:pt idx="9">
                <c:v>jun.-25</c:v>
              </c:pt>
              <c:pt idx="10">
                <c:v>jul.-25</c:v>
              </c:pt>
              <c:pt idx="11">
                <c:v>ago.-25</c:v>
              </c:pt>
            </c:strLit>
          </c:cat>
          <c:val>
            <c:numLit>
              <c:formatCode>0.00%</c:formatCode>
              <c:ptCount val="12"/>
              <c:pt idx="0">
                <c:v>0.1020878751010806</c:v>
              </c:pt>
              <c:pt idx="1">
                <c:v>0.11180481033933171</c:v>
              </c:pt>
              <c:pt idx="2">
                <c:v>0.1040515405789391</c:v>
              </c:pt>
              <c:pt idx="3">
                <c:v>0.107325615826835</c:v>
              </c:pt>
              <c:pt idx="4">
                <c:v>0.1061228039415896</c:v>
              </c:pt>
              <c:pt idx="5">
                <c:v>9.6403365914381242E-2</c:v>
              </c:pt>
              <c:pt idx="6">
                <c:v>8.1018811395234619E-2</c:v>
              </c:pt>
              <c:pt idx="7">
                <c:v>6.7745778774931709E-2</c:v>
              </c:pt>
              <c:pt idx="8">
                <c:v>5.5882058562089193E-2</c:v>
              </c:pt>
              <c:pt idx="9">
                <c:v>4.4274319487821588E-2</c:v>
              </c:pt>
              <c:pt idx="10">
                <c:v>4.5258486222036307E-2</c:v>
              </c:pt>
              <c:pt idx="11">
                <c:v>4.0244856337640807E-2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AC7B-440E-B7FD-46857BC7893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6439719"/>
        <c:axId val="42853819"/>
      </c:lineChart>
      <c:catAx>
        <c:axId val="3643971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853819"/>
        <c:crosses val="autoZero"/>
        <c:auto val="1"/>
        <c:lblAlgn val="ctr"/>
        <c:lblOffset val="100"/>
        <c:noMultiLvlLbl val="0"/>
      </c:catAx>
      <c:valAx>
        <c:axId val="4285381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43971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contenedores'!$E$7:$E$34</c:f>
              <c:numCache>
                <c:formatCode>#,##0</c:formatCode>
                <c:ptCount val="28"/>
                <c:pt idx="0">
                  <c:v>20</c:v>
                </c:pt>
                <c:pt idx="1">
                  <c:v>825672</c:v>
                </c:pt>
                <c:pt idx="2">
                  <c:v>208734</c:v>
                </c:pt>
                <c:pt idx="3">
                  <c:v>0</c:v>
                </c:pt>
                <c:pt idx="4">
                  <c:v>35638980</c:v>
                </c:pt>
                <c:pt idx="5">
                  <c:v>1068871</c:v>
                </c:pt>
                <c:pt idx="6">
                  <c:v>204341</c:v>
                </c:pt>
                <c:pt idx="7">
                  <c:v>24094125</c:v>
                </c:pt>
                <c:pt idx="8">
                  <c:v>3150938</c:v>
                </c:pt>
                <c:pt idx="9">
                  <c:v>378506</c:v>
                </c:pt>
                <c:pt idx="10">
                  <c:v>830653</c:v>
                </c:pt>
                <c:pt idx="11">
                  <c:v>44814</c:v>
                </c:pt>
                <c:pt idx="12">
                  <c:v>209564</c:v>
                </c:pt>
                <c:pt idx="13">
                  <c:v>659505</c:v>
                </c:pt>
                <c:pt idx="14">
                  <c:v>717318</c:v>
                </c:pt>
                <c:pt idx="15">
                  <c:v>11018160</c:v>
                </c:pt>
                <c:pt idx="16">
                  <c:v>2548438</c:v>
                </c:pt>
                <c:pt idx="17">
                  <c:v>298477</c:v>
                </c:pt>
                <c:pt idx="18">
                  <c:v>20736</c:v>
                </c:pt>
                <c:pt idx="19">
                  <c:v>969</c:v>
                </c:pt>
                <c:pt idx="20">
                  <c:v>14</c:v>
                </c:pt>
                <c:pt idx="21">
                  <c:v>2995756</c:v>
                </c:pt>
                <c:pt idx="22">
                  <c:v>954002</c:v>
                </c:pt>
                <c:pt idx="23">
                  <c:v>718616</c:v>
                </c:pt>
                <c:pt idx="24">
                  <c:v>96878</c:v>
                </c:pt>
                <c:pt idx="25">
                  <c:v>39342771</c:v>
                </c:pt>
                <c:pt idx="26">
                  <c:v>2096216</c:v>
                </c:pt>
                <c:pt idx="27">
                  <c:v>198058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B-4B86-86C5-25CE0FDF229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contenedores'!$D$7:$D$34</c:f>
              <c:numCache>
                <c:formatCode>#,##0</c:formatCode>
                <c:ptCount val="28"/>
                <c:pt idx="0">
                  <c:v>33</c:v>
                </c:pt>
                <c:pt idx="1">
                  <c:v>743523</c:v>
                </c:pt>
                <c:pt idx="2">
                  <c:v>180005</c:v>
                </c:pt>
                <c:pt idx="3">
                  <c:v>0</c:v>
                </c:pt>
                <c:pt idx="4">
                  <c:v>38283765</c:v>
                </c:pt>
                <c:pt idx="5">
                  <c:v>1067841</c:v>
                </c:pt>
                <c:pt idx="6">
                  <c:v>217242</c:v>
                </c:pt>
                <c:pt idx="7">
                  <c:v>26244750</c:v>
                </c:pt>
                <c:pt idx="8">
                  <c:v>3404084</c:v>
                </c:pt>
                <c:pt idx="9">
                  <c:v>456477</c:v>
                </c:pt>
                <c:pt idx="10">
                  <c:v>767852</c:v>
                </c:pt>
                <c:pt idx="11">
                  <c:v>45292</c:v>
                </c:pt>
                <c:pt idx="12">
                  <c:v>89971</c:v>
                </c:pt>
                <c:pt idx="13">
                  <c:v>734096</c:v>
                </c:pt>
                <c:pt idx="14">
                  <c:v>549290</c:v>
                </c:pt>
                <c:pt idx="15">
                  <c:v>9924491</c:v>
                </c:pt>
                <c:pt idx="16">
                  <c:v>1719004</c:v>
                </c:pt>
                <c:pt idx="17">
                  <c:v>327313</c:v>
                </c:pt>
                <c:pt idx="18">
                  <c:v>26849</c:v>
                </c:pt>
                <c:pt idx="19">
                  <c:v>2032</c:v>
                </c:pt>
                <c:pt idx="20">
                  <c:v>0</c:v>
                </c:pt>
                <c:pt idx="21">
                  <c:v>2778456</c:v>
                </c:pt>
                <c:pt idx="22">
                  <c:v>888364</c:v>
                </c:pt>
                <c:pt idx="23">
                  <c:v>722442</c:v>
                </c:pt>
                <c:pt idx="24">
                  <c:v>88417</c:v>
                </c:pt>
                <c:pt idx="25">
                  <c:v>39473737</c:v>
                </c:pt>
                <c:pt idx="26">
                  <c:v>1980537</c:v>
                </c:pt>
                <c:pt idx="27">
                  <c:v>181567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B-4B86-86C5-25CE0FDF2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021115"/>
        <c:axId val="43319497"/>
      </c:barChart>
      <c:catAx>
        <c:axId val="1102111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319497"/>
        <c:crosses val="autoZero"/>
        <c:auto val="1"/>
        <c:lblAlgn val="ctr"/>
        <c:lblOffset val="100"/>
        <c:noMultiLvlLbl val="0"/>
      </c:catAx>
      <c:valAx>
        <c:axId val="4331949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02111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Pesca!$E$7:$E$34</c:f>
              <c:numCache>
                <c:formatCode>#,##0</c:formatCode>
                <c:ptCount val="28"/>
                <c:pt idx="0">
                  <c:v>19199.143</c:v>
                </c:pt>
                <c:pt idx="1">
                  <c:v>555.95299999999997</c:v>
                </c:pt>
                <c:pt idx="2">
                  <c:v>3406.7530000000002</c:v>
                </c:pt>
                <c:pt idx="3">
                  <c:v>9044.0059999999994</c:v>
                </c:pt>
                <c:pt idx="4">
                  <c:v>861.65500000000009</c:v>
                </c:pt>
                <c:pt idx="5">
                  <c:v>7618.7869999999984</c:v>
                </c:pt>
                <c:pt idx="6">
                  <c:v>1291.577</c:v>
                </c:pt>
                <c:pt idx="7">
                  <c:v>1087.251</c:v>
                </c:pt>
                <c:pt idx="8">
                  <c:v>0</c:v>
                </c:pt>
                <c:pt idx="9">
                  <c:v>287.61000000000013</c:v>
                </c:pt>
                <c:pt idx="10">
                  <c:v>1558.9</c:v>
                </c:pt>
                <c:pt idx="11">
                  <c:v>0</c:v>
                </c:pt>
                <c:pt idx="12">
                  <c:v>82.951999999999998</c:v>
                </c:pt>
                <c:pt idx="13">
                  <c:v>11435.209000000001</c:v>
                </c:pt>
                <c:pt idx="14">
                  <c:v>94.52600000000001</c:v>
                </c:pt>
                <c:pt idx="15">
                  <c:v>545.73400000000026</c:v>
                </c:pt>
                <c:pt idx="16">
                  <c:v>14.363</c:v>
                </c:pt>
                <c:pt idx="17">
                  <c:v>1245.047</c:v>
                </c:pt>
                <c:pt idx="18">
                  <c:v>0</c:v>
                </c:pt>
                <c:pt idx="19">
                  <c:v>596.08399999999995</c:v>
                </c:pt>
                <c:pt idx="20">
                  <c:v>12768.516</c:v>
                </c:pt>
                <c:pt idx="21">
                  <c:v>1193.242999999999</c:v>
                </c:pt>
                <c:pt idx="22">
                  <c:v>2250.9180000000001</c:v>
                </c:pt>
                <c:pt idx="23">
                  <c:v>0</c:v>
                </c:pt>
                <c:pt idx="24">
                  <c:v>876.30499999999995</c:v>
                </c:pt>
                <c:pt idx="25">
                  <c:v>791.34700000000021</c:v>
                </c:pt>
                <c:pt idx="26">
                  <c:v>18771.717000000001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6-4191-A40C-292979D56C7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Pesca!$D$7:$D$34</c:f>
              <c:numCache>
                <c:formatCode>#,##0</c:formatCode>
                <c:ptCount val="28"/>
                <c:pt idx="0">
                  <c:v>17358.351999999999</c:v>
                </c:pt>
                <c:pt idx="1">
                  <c:v>688.00299999999982</c:v>
                </c:pt>
                <c:pt idx="2">
                  <c:v>2591.4209999999998</c:v>
                </c:pt>
                <c:pt idx="3">
                  <c:v>7891.3619999999992</c:v>
                </c:pt>
                <c:pt idx="4">
                  <c:v>773.60300000000018</c:v>
                </c:pt>
                <c:pt idx="5">
                  <c:v>7866.963999999999</c:v>
                </c:pt>
                <c:pt idx="6">
                  <c:v>1350.635</c:v>
                </c:pt>
                <c:pt idx="7">
                  <c:v>2145.4380000000001</c:v>
                </c:pt>
                <c:pt idx="8">
                  <c:v>0</c:v>
                </c:pt>
                <c:pt idx="9">
                  <c:v>292.51799999999997</c:v>
                </c:pt>
                <c:pt idx="10">
                  <c:v>1926.066</c:v>
                </c:pt>
                <c:pt idx="11">
                  <c:v>24.31</c:v>
                </c:pt>
                <c:pt idx="12">
                  <c:v>86.228999999999985</c:v>
                </c:pt>
                <c:pt idx="13">
                  <c:v>8355.9869999999992</c:v>
                </c:pt>
                <c:pt idx="14">
                  <c:v>75.150999999999996</c:v>
                </c:pt>
                <c:pt idx="15">
                  <c:v>590.70899999999995</c:v>
                </c:pt>
                <c:pt idx="16">
                  <c:v>119.396</c:v>
                </c:pt>
                <c:pt idx="17">
                  <c:v>1422.1579999999999</c:v>
                </c:pt>
                <c:pt idx="18">
                  <c:v>0</c:v>
                </c:pt>
                <c:pt idx="19">
                  <c:v>545.66999999999996</c:v>
                </c:pt>
                <c:pt idx="20">
                  <c:v>11925.403</c:v>
                </c:pt>
                <c:pt idx="21">
                  <c:v>1892.1479999999999</c:v>
                </c:pt>
                <c:pt idx="22">
                  <c:v>2939.877</c:v>
                </c:pt>
                <c:pt idx="23">
                  <c:v>0</c:v>
                </c:pt>
                <c:pt idx="24">
                  <c:v>1560.146</c:v>
                </c:pt>
                <c:pt idx="25">
                  <c:v>1332.66</c:v>
                </c:pt>
                <c:pt idx="26">
                  <c:v>20938.075000000001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06-4191-A40C-292979D56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4862640"/>
        <c:axId val="35375130"/>
      </c:barChart>
      <c:catAx>
        <c:axId val="248626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375130"/>
        <c:crosses val="autoZero"/>
        <c:auto val="1"/>
        <c:lblAlgn val="ctr"/>
        <c:lblOffset val="100"/>
        <c:noMultiLvlLbl val="0"/>
      </c:catAx>
      <c:valAx>
        <c:axId val="3537513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86264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Avituallamiento!$E$7:$E$34</c:f>
              <c:numCache>
                <c:formatCode>#,##0</c:formatCode>
                <c:ptCount val="28"/>
                <c:pt idx="0">
                  <c:v>42385</c:v>
                </c:pt>
                <c:pt idx="1">
                  <c:v>15453</c:v>
                </c:pt>
                <c:pt idx="2">
                  <c:v>57620</c:v>
                </c:pt>
                <c:pt idx="3">
                  <c:v>33411</c:v>
                </c:pt>
                <c:pt idx="4">
                  <c:v>1991632</c:v>
                </c:pt>
                <c:pt idx="5">
                  <c:v>84850</c:v>
                </c:pt>
                <c:pt idx="6">
                  <c:v>92364</c:v>
                </c:pt>
                <c:pt idx="7">
                  <c:v>1146506</c:v>
                </c:pt>
                <c:pt idx="8">
                  <c:v>17034</c:v>
                </c:pt>
                <c:pt idx="9">
                  <c:v>166163</c:v>
                </c:pt>
                <c:pt idx="10">
                  <c:v>15615</c:v>
                </c:pt>
                <c:pt idx="11">
                  <c:v>489066</c:v>
                </c:pt>
                <c:pt idx="12">
                  <c:v>12060</c:v>
                </c:pt>
                <c:pt idx="13">
                  <c:v>0</c:v>
                </c:pt>
                <c:pt idx="14">
                  <c:v>71524</c:v>
                </c:pt>
                <c:pt idx="15">
                  <c:v>1986384</c:v>
                </c:pt>
                <c:pt idx="16">
                  <c:v>45038</c:v>
                </c:pt>
                <c:pt idx="17">
                  <c:v>16498</c:v>
                </c:pt>
                <c:pt idx="18">
                  <c:v>770</c:v>
                </c:pt>
                <c:pt idx="19">
                  <c:v>18247</c:v>
                </c:pt>
                <c:pt idx="20">
                  <c:v>20705</c:v>
                </c:pt>
                <c:pt idx="21">
                  <c:v>504431</c:v>
                </c:pt>
                <c:pt idx="22">
                  <c:v>34629</c:v>
                </c:pt>
                <c:pt idx="23">
                  <c:v>24370</c:v>
                </c:pt>
                <c:pt idx="24">
                  <c:v>70254</c:v>
                </c:pt>
                <c:pt idx="25">
                  <c:v>352906</c:v>
                </c:pt>
                <c:pt idx="26">
                  <c:v>80799</c:v>
                </c:pt>
                <c:pt idx="27">
                  <c:v>4829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8-4374-9DF4-3EB6F12B69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Avituallamiento!$D$7:$D$34</c:f>
              <c:numCache>
                <c:formatCode>#,##0</c:formatCode>
                <c:ptCount val="28"/>
                <c:pt idx="0">
                  <c:v>36624</c:v>
                </c:pt>
                <c:pt idx="1">
                  <c:v>15923</c:v>
                </c:pt>
                <c:pt idx="2">
                  <c:v>67451</c:v>
                </c:pt>
                <c:pt idx="3">
                  <c:v>31519</c:v>
                </c:pt>
                <c:pt idx="4">
                  <c:v>2345902</c:v>
                </c:pt>
                <c:pt idx="5">
                  <c:v>72819</c:v>
                </c:pt>
                <c:pt idx="6">
                  <c:v>114187</c:v>
                </c:pt>
                <c:pt idx="7">
                  <c:v>1209809</c:v>
                </c:pt>
                <c:pt idx="8">
                  <c:v>98836</c:v>
                </c:pt>
                <c:pt idx="9">
                  <c:v>128340</c:v>
                </c:pt>
                <c:pt idx="10">
                  <c:v>20562</c:v>
                </c:pt>
                <c:pt idx="11">
                  <c:v>363127</c:v>
                </c:pt>
                <c:pt idx="12">
                  <c:v>9705</c:v>
                </c:pt>
                <c:pt idx="13">
                  <c:v>20508</c:v>
                </c:pt>
                <c:pt idx="14">
                  <c:v>111077</c:v>
                </c:pt>
                <c:pt idx="15">
                  <c:v>1950909</c:v>
                </c:pt>
                <c:pt idx="16">
                  <c:v>50753</c:v>
                </c:pt>
                <c:pt idx="17">
                  <c:v>17986</c:v>
                </c:pt>
                <c:pt idx="18">
                  <c:v>3319</c:v>
                </c:pt>
                <c:pt idx="19">
                  <c:v>17800</c:v>
                </c:pt>
                <c:pt idx="20">
                  <c:v>17336</c:v>
                </c:pt>
                <c:pt idx="21">
                  <c:v>603448</c:v>
                </c:pt>
                <c:pt idx="22">
                  <c:v>37231</c:v>
                </c:pt>
                <c:pt idx="23">
                  <c:v>21327</c:v>
                </c:pt>
                <c:pt idx="24">
                  <c:v>73680</c:v>
                </c:pt>
                <c:pt idx="25">
                  <c:v>407276</c:v>
                </c:pt>
                <c:pt idx="26">
                  <c:v>82390</c:v>
                </c:pt>
                <c:pt idx="27">
                  <c:v>6178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8-4374-9DF4-3EB6F12B6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9530459"/>
        <c:axId val="23946512"/>
      </c:barChart>
      <c:catAx>
        <c:axId val="3953045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946512"/>
        <c:crosses val="autoZero"/>
        <c:auto val="1"/>
        <c:lblAlgn val="ctr"/>
        <c:lblOffset val="100"/>
        <c:noMultiLvlLbl val="0"/>
      </c:catAx>
      <c:valAx>
        <c:axId val="2394651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53045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combustibles'!$E$7:$E$34</c:f>
              <c:numCache>
                <c:formatCode>#,##0</c:formatCode>
                <c:ptCount val="28"/>
                <c:pt idx="0">
                  <c:v>22996</c:v>
                </c:pt>
                <c:pt idx="1">
                  <c:v>1076</c:v>
                </c:pt>
                <c:pt idx="2">
                  <c:v>24878</c:v>
                </c:pt>
                <c:pt idx="3">
                  <c:v>8972</c:v>
                </c:pt>
                <c:pt idx="4">
                  <c:v>1903456</c:v>
                </c:pt>
                <c:pt idx="5">
                  <c:v>19028</c:v>
                </c:pt>
                <c:pt idx="6">
                  <c:v>189</c:v>
                </c:pt>
                <c:pt idx="7">
                  <c:v>923293</c:v>
                </c:pt>
                <c:pt idx="8">
                  <c:v>14085</c:v>
                </c:pt>
                <c:pt idx="9">
                  <c:v>24515</c:v>
                </c:pt>
                <c:pt idx="10">
                  <c:v>0</c:v>
                </c:pt>
                <c:pt idx="11">
                  <c:v>465544</c:v>
                </c:pt>
                <c:pt idx="12">
                  <c:v>5974</c:v>
                </c:pt>
                <c:pt idx="13">
                  <c:v>0</c:v>
                </c:pt>
                <c:pt idx="14">
                  <c:v>53069</c:v>
                </c:pt>
                <c:pt idx="15">
                  <c:v>1798287</c:v>
                </c:pt>
                <c:pt idx="16">
                  <c:v>21045</c:v>
                </c:pt>
                <c:pt idx="17">
                  <c:v>10907</c:v>
                </c:pt>
                <c:pt idx="18">
                  <c:v>0</c:v>
                </c:pt>
                <c:pt idx="19">
                  <c:v>12163</c:v>
                </c:pt>
                <c:pt idx="20">
                  <c:v>6777</c:v>
                </c:pt>
                <c:pt idx="21">
                  <c:v>426779</c:v>
                </c:pt>
                <c:pt idx="22">
                  <c:v>21129</c:v>
                </c:pt>
                <c:pt idx="23">
                  <c:v>10790</c:v>
                </c:pt>
                <c:pt idx="24">
                  <c:v>25909</c:v>
                </c:pt>
                <c:pt idx="25">
                  <c:v>289846</c:v>
                </c:pt>
                <c:pt idx="26">
                  <c:v>41855</c:v>
                </c:pt>
                <c:pt idx="27">
                  <c:v>1454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D-420E-94E7-BC7F2EE6DBA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combustibles'!$D$7:$D$34</c:f>
              <c:numCache>
                <c:formatCode>#,##0</c:formatCode>
                <c:ptCount val="28"/>
                <c:pt idx="0">
                  <c:v>17090</c:v>
                </c:pt>
                <c:pt idx="1">
                  <c:v>758</c:v>
                </c:pt>
                <c:pt idx="2">
                  <c:v>30319</c:v>
                </c:pt>
                <c:pt idx="3">
                  <c:v>8730</c:v>
                </c:pt>
                <c:pt idx="4">
                  <c:v>2237453</c:v>
                </c:pt>
                <c:pt idx="5">
                  <c:v>18237</c:v>
                </c:pt>
                <c:pt idx="6">
                  <c:v>604</c:v>
                </c:pt>
                <c:pt idx="7">
                  <c:v>1033588</c:v>
                </c:pt>
                <c:pt idx="8">
                  <c:v>52022</c:v>
                </c:pt>
                <c:pt idx="9">
                  <c:v>5730</c:v>
                </c:pt>
                <c:pt idx="10">
                  <c:v>0</c:v>
                </c:pt>
                <c:pt idx="11">
                  <c:v>347357</c:v>
                </c:pt>
                <c:pt idx="12">
                  <c:v>5271</c:v>
                </c:pt>
                <c:pt idx="13">
                  <c:v>20508</c:v>
                </c:pt>
                <c:pt idx="14">
                  <c:v>91813</c:v>
                </c:pt>
                <c:pt idx="15">
                  <c:v>1778017</c:v>
                </c:pt>
                <c:pt idx="16">
                  <c:v>23545</c:v>
                </c:pt>
                <c:pt idx="17">
                  <c:v>9744</c:v>
                </c:pt>
                <c:pt idx="18">
                  <c:v>0</c:v>
                </c:pt>
                <c:pt idx="19">
                  <c:v>11169</c:v>
                </c:pt>
                <c:pt idx="20">
                  <c:v>6730</c:v>
                </c:pt>
                <c:pt idx="21">
                  <c:v>513086</c:v>
                </c:pt>
                <c:pt idx="22">
                  <c:v>22251</c:v>
                </c:pt>
                <c:pt idx="23">
                  <c:v>10100</c:v>
                </c:pt>
                <c:pt idx="24">
                  <c:v>21334</c:v>
                </c:pt>
                <c:pt idx="25">
                  <c:v>355829</c:v>
                </c:pt>
                <c:pt idx="26">
                  <c:v>42819</c:v>
                </c:pt>
                <c:pt idx="27">
                  <c:v>1928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D-420E-94E7-BC7F2EE6D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630003"/>
        <c:axId val="11074781"/>
      </c:barChart>
      <c:catAx>
        <c:axId val="363000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074781"/>
        <c:crosses val="autoZero"/>
        <c:auto val="1"/>
        <c:lblAlgn val="ctr"/>
        <c:lblOffset val="100"/>
        <c:noMultiLvlLbl val="0"/>
      </c:catAx>
      <c:valAx>
        <c:axId val="1107478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3000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2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9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image" Target="../media/image9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9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9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image" Target="../media/image9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image" Target="../media/image9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image" Target="../media/image11.png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2" Type="http://schemas.openxmlformats.org/officeDocument/2006/relationships/chart" Target="../charts/chart41.xml"/><Relationship Id="rId1" Type="http://schemas.openxmlformats.org/officeDocument/2006/relationships/image" Target="../media/image12.png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image" Target="../media/image13.png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7" Type="http://schemas.openxmlformats.org/officeDocument/2006/relationships/chart" Target="../charts/chart58.xml"/><Relationship Id="rId2" Type="http://schemas.openxmlformats.org/officeDocument/2006/relationships/chart" Target="../charts/chart53.xml"/><Relationship Id="rId1" Type="http://schemas.openxmlformats.org/officeDocument/2006/relationships/image" Target="../media/image13.png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9050" y="800100"/>
          <a:ext cx="4972050" cy="4381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0" y="8782050"/>
          <a:ext cx="4953000" cy="2857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686752</xdr:colOff>
      <xdr:row>3</xdr:row>
      <xdr:rowOff>140813</xdr:rowOff>
    </xdr:from>
    <xdr:to>
      <xdr:col>10</xdr:col>
      <xdr:colOff>788242</xdr:colOff>
      <xdr:row>6</xdr:row>
      <xdr:rowOff>167224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219575" cy="60007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 flipH="1">
          <a:off x="8667750" y="0"/>
          <a:ext cx="0" cy="941070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H="1" flipV="1">
          <a:off x="9525" y="1943100"/>
          <a:ext cx="12934950" cy="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 flipH="1">
          <a:off x="0" y="8458200"/>
          <a:ext cx="12944475" cy="190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26</xdr:row>
      <xdr:rowOff>138260</xdr:rowOff>
    </xdr:to>
    <xdr:sp macro="" textlink="">
      <xdr:nvSpPr>
        <xdr:cNvPr id="10" name="CuadroTexto 8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0" y="4552950"/>
          <a:ext cx="9982200" cy="53340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DEL TRÁFICO PORTUARIO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2" name="Imagen 1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7620</xdr:rowOff>
    </xdr:from>
    <xdr:to>
      <xdr:col>8</xdr:col>
      <xdr:colOff>777240</xdr:colOff>
      <xdr:row>2</xdr:row>
      <xdr:rowOff>98880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2800" y="9525"/>
          <a:ext cx="3705225" cy="5238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12</xdr:col>
      <xdr:colOff>878885</xdr:colOff>
      <xdr:row>1</xdr:row>
      <xdr:rowOff>245408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77550" y="0"/>
          <a:ext cx="3371850" cy="5048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96EBAE72-EC80-46DF-BE2E-29555977BBEE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3" name="CuadroTexto 10">
          <a:extLst>
            <a:ext uri="{FF2B5EF4-FFF2-40B4-BE49-F238E27FC236}">
              <a16:creationId xmlns:a16="http://schemas.microsoft.com/office/drawing/2014/main" id="{A9F6EA43-B2D1-4C7F-97C9-65DDDF84D804}"/>
            </a:ext>
          </a:extLst>
        </xdr:cNvPr>
        <xdr:cNvSpPr txBox="1"/>
      </xdr:nvSpPr>
      <xdr:spPr>
        <a:xfrm>
          <a:off x="0" y="8844439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oneCellAnchor>
    <xdr:from>
      <xdr:col>6</xdr:col>
      <xdr:colOff>685800</xdr:colOff>
      <xdr:row>3</xdr:row>
      <xdr:rowOff>142875</xdr:rowOff>
    </xdr:from>
    <xdr:ext cx="4333875" cy="571500"/>
    <xdr:pic>
      <xdr:nvPicPr>
        <xdr:cNvPr id="4" name="Imagen 3">
          <a:extLst>
            <a:ext uri="{FF2B5EF4-FFF2-40B4-BE49-F238E27FC236}">
              <a16:creationId xmlns:a16="http://schemas.microsoft.com/office/drawing/2014/main" id="{E96F2EAC-424A-44DC-BD00-63938E8407A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333875" cy="571500"/>
        </a:xfrm>
        <a:prstGeom prst="rect">
          <a:avLst/>
        </a:prstGeom>
      </xdr:spPr>
    </xdr:pic>
    <xdr:clientData/>
  </xdr:one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9CA83D54-9068-49D2-AA55-67DE12E6B0F8}"/>
            </a:ext>
          </a:extLst>
        </xdr:cNvPr>
        <xdr:cNvCxnSpPr/>
      </xdr:nvCxnSpPr>
      <xdr:spPr>
        <a:xfrm flipH="1">
          <a:off x="8672164" y="0"/>
          <a:ext cx="2253" cy="94773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5CEB1C9C-92FE-4147-8F38-FC8F78B53909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5D61067C-1572-40FE-B41B-7B74399A9D23}"/>
            </a:ext>
          </a:extLst>
        </xdr:cNvPr>
        <xdr:cNvCxnSpPr/>
      </xdr:nvCxnSpPr>
      <xdr:spPr>
        <a:xfrm flipH="1">
          <a:off x="0" y="8524875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27</xdr:row>
      <xdr:rowOff>5399</xdr:rowOff>
    </xdr:to>
    <xdr:sp macro="" textlink="">
      <xdr:nvSpPr>
        <xdr:cNvPr id="8" name="CuadroTexto 8">
          <a:extLst>
            <a:ext uri="{FF2B5EF4-FFF2-40B4-BE49-F238E27FC236}">
              <a16:creationId xmlns:a16="http://schemas.microsoft.com/office/drawing/2014/main" id="{79FAC6E0-FDF1-44CC-8427-29E7CDC4420F}"/>
            </a:ext>
          </a:extLst>
        </xdr:cNvPr>
        <xdr:cNvSpPr txBox="1"/>
      </xdr:nvSpPr>
      <xdr:spPr>
        <a:xfrm>
          <a:off x="0" y="4556288"/>
          <a:ext cx="9980082" cy="592611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 IMPORT-EXPORT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76201</xdr:colOff>
      <xdr:row>0</xdr:row>
      <xdr:rowOff>6132</xdr:rowOff>
    </xdr:from>
    <xdr:to>
      <xdr:col>13</xdr:col>
      <xdr:colOff>701040</xdr:colOff>
      <xdr:row>2</xdr:row>
      <xdr:rowOff>93372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B8B906F-7252-4735-8AE1-EFC6D3257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1" y="6132"/>
          <a:ext cx="3672839" cy="5158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29034DD-9A00-43B5-9684-6633F14CCB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77015</xdr:colOff>
      <xdr:row>0</xdr:row>
      <xdr:rowOff>0</xdr:rowOff>
    </xdr:from>
    <xdr:to>
      <xdr:col>13</xdr:col>
      <xdr:colOff>703175</xdr:colOff>
      <xdr:row>2</xdr:row>
      <xdr:rowOff>88149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C5B8E4B-6FDE-496A-81EF-32900C8ED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2715" y="0"/>
          <a:ext cx="3674160" cy="51677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214DF47-1F8D-48B4-BACB-74B9AA692B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578277A-9BEC-4838-A63F-E435300C1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734059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E762A0B-CC03-46C6-BA3E-FF8FA5D0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3843</xdr:rowOff>
    </xdr:from>
    <xdr:to>
      <xdr:col>13</xdr:col>
      <xdr:colOff>703296</xdr:colOff>
      <xdr:row>2</xdr:row>
      <xdr:rowOff>92123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C2637C6-5548-48B9-BF8C-AD83BEB7D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3843"/>
          <a:ext cx="3675096" cy="5169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735964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9F8A80-AB69-40FE-B0DC-D04FBFEBA5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7C4285E-F1A7-4F58-9D46-953FC2996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C0AED5F-3758-4F0F-8450-E6A2168141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02B378-C90B-4F19-934D-7FE3241EF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743584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5D49523-F91D-48F6-AA1D-6D2A0430DE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AD99832-1A66-490E-9EDF-EAE5E3C09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8DD6F1C-E287-4B03-BF52-B1FE1AD5E5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EA09D3C-A59B-49C8-A6EB-C5D951A52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84AF95A-24A8-4D6C-9DAD-8636CBB7C8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314324</xdr:colOff>
      <xdr:row>0</xdr:row>
      <xdr:rowOff>0</xdr:rowOff>
    </xdr:from>
    <xdr:to>
      <xdr:col>13</xdr:col>
      <xdr:colOff>362849</xdr:colOff>
      <xdr:row>2</xdr:row>
      <xdr:rowOff>78076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700" y="0"/>
          <a:ext cx="3657600" cy="50482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BA2DB2B9-D774-46A4-AE45-1273E5BA3D63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24</xdr:row>
      <xdr:rowOff>157164</xdr:rowOff>
    </xdr:from>
    <xdr:to>
      <xdr:col>6</xdr:col>
      <xdr:colOff>403436</xdr:colOff>
      <xdr:row>27</xdr:row>
      <xdr:rowOff>123176</xdr:rowOff>
    </xdr:to>
    <xdr:sp macro="" textlink="">
      <xdr:nvSpPr>
        <xdr:cNvPr id="3" name="CuadroTexto 8">
          <a:extLst>
            <a:ext uri="{FF2B5EF4-FFF2-40B4-BE49-F238E27FC236}">
              <a16:creationId xmlns:a16="http://schemas.microsoft.com/office/drawing/2014/main" id="{1357A49D-6D09-4C4A-9BAD-96330872934C}"/>
            </a:ext>
          </a:extLst>
        </xdr:cNvPr>
        <xdr:cNvSpPr txBox="1"/>
      </xdr:nvSpPr>
      <xdr:spPr>
        <a:xfrm>
          <a:off x="0" y="4729164"/>
          <a:ext cx="8442536" cy="53751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80000"/>
            </a:lnSpc>
          </a:pPr>
          <a:r>
            <a:rPr lang="es-ES" sz="3600" spc="-150">
              <a:solidFill>
                <a:srgbClr val="0A0943"/>
              </a:solidFill>
              <a:latin typeface="Archivo" pitchFamily="2" charset="77"/>
              <a:cs typeface="Archivo" pitchFamily="2" charset="77"/>
            </a:rPr>
            <a:t>GRÁFICOS DEL TRÁFICO PORTUARIO</a:t>
          </a: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A37E64E4-9111-412A-B556-17B47DB6F539}"/>
            </a:ext>
          </a:extLst>
        </xdr:cNvPr>
        <xdr:cNvSpPr txBox="1"/>
      </xdr:nvSpPr>
      <xdr:spPr>
        <a:xfrm>
          <a:off x="0" y="8844439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698490</xdr:colOff>
      <xdr:row>3</xdr:row>
      <xdr:rowOff>137159</xdr:rowOff>
    </xdr:from>
    <xdr:to>
      <xdr:col>11</xdr:col>
      <xdr:colOff>0</xdr:colOff>
      <xdr:row>7</xdr:row>
      <xdr:rowOff>20384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E59D02A-1B0E-42CD-9AC5-E95AB383DA23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7590" y="708659"/>
          <a:ext cx="4206885" cy="64522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E7CDC660-E270-4859-8225-E3C14690ED04}"/>
            </a:ext>
          </a:extLst>
        </xdr:cNvPr>
        <xdr:cNvCxnSpPr/>
      </xdr:nvCxnSpPr>
      <xdr:spPr>
        <a:xfrm flipH="1">
          <a:off x="8672164" y="0"/>
          <a:ext cx="2253" cy="94773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6F399E7C-D5AC-4B06-86B1-F680114123A2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A99C50ED-6773-4A91-A4F4-0467BB241282}"/>
            </a:ext>
          </a:extLst>
        </xdr:cNvPr>
        <xdr:cNvCxnSpPr/>
      </xdr:nvCxnSpPr>
      <xdr:spPr>
        <a:xfrm flipH="1">
          <a:off x="0" y="8524875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119744</xdr:colOff>
      <xdr:row>0</xdr:row>
      <xdr:rowOff>10886</xdr:rowOff>
    </xdr:from>
    <xdr:to>
      <xdr:col>23</xdr:col>
      <xdr:colOff>766134</xdr:colOff>
      <xdr:row>3</xdr:row>
      <xdr:rowOff>70115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B6129B-9B56-4707-B493-A13F76FC4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6394" y="10886"/>
          <a:ext cx="5523190" cy="77360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7FCA1BB-F066-4572-9F1F-9A61EDC7D0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48C6DF82-9B1C-4E7B-855F-AE00724A59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3197C08-B930-4A03-B52F-D58F743AF5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EF630A5-D504-4C09-A9D7-99764D43B1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D62F6C6-2B18-45A1-BE0C-E76630A507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D1210B3-9654-4E0B-A735-C0F0F2ACF8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AC8F00B-1600-43DC-9584-97DC13B72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F4AFE3A-C63E-4F97-BA06-04523495E9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2CCB1EF-8715-444E-A097-AE68FDCBC7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548C981-F765-4062-9C0E-DB70951439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34E9CA7-55E2-4506-8548-334AA7B5F3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B5001A05-A374-4F76-B270-ECF6E8CB3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DC3C253-3D3F-42F5-9ED4-B9F35AFBC7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116758</xdr:colOff>
      <xdr:row>0</xdr:row>
      <xdr:rowOff>0</xdr:rowOff>
    </xdr:from>
    <xdr:to>
      <xdr:col>23</xdr:col>
      <xdr:colOff>758801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3A293F5-FE95-4519-A2F1-2516B9E24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340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7C6548EC-812C-4459-99F5-72FD5365FF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619F4D9C-EE58-4540-B60E-DF4E447BD5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5EAE9FD-2B3D-4FC6-968B-EE70CB443B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CE3EE34-787E-439A-8E36-F86FDF0219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52FEA59-4232-4CE8-A52E-98000A29E7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B9064D7-24BC-4458-9895-588463444B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411480</xdr:colOff>
      <xdr:row>6</xdr:row>
      <xdr:rowOff>106680</xdr:rowOff>
    </xdr:from>
    <xdr:to>
      <xdr:col>9</xdr:col>
      <xdr:colOff>205740</xdr:colOff>
      <xdr:row>31</xdr:row>
      <xdr:rowOff>55245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EEE24B7-4F0F-403F-BB4F-3B2A081FC25A}"/>
            </a:ext>
          </a:extLst>
        </xdr:cNvPr>
        <xdr:cNvSpPr>
          <a:spLocks noChangeAspect="1" noChangeArrowheads="1"/>
        </xdr:cNvSpPr>
      </xdr:nvSpPr>
      <xdr:spPr bwMode="auto">
        <a:xfrm>
          <a:off x="659130" y="1392555"/>
          <a:ext cx="5442585" cy="47110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73525E0-093E-4F13-87B7-CCBF402B4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BA6E1D3-E70D-47A2-B3F4-B84CCDFA54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79D7D7F-FA63-4D20-BA46-957A16BB6D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B7465EB-F9D0-45EB-BA34-7631FD0CEF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A6CF3FF-C78F-4A21-938C-317645EEFC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7B64FDF-8191-4BC1-99DD-755426ADBC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1F619DA8-5A37-4DAA-9EBE-855DF829E5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114299</xdr:colOff>
      <xdr:row>0</xdr:row>
      <xdr:rowOff>0</xdr:rowOff>
    </xdr:from>
    <xdr:to>
      <xdr:col>13</xdr:col>
      <xdr:colOff>751259</xdr:colOff>
      <xdr:row>2</xdr:row>
      <xdr:rowOff>84268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753109</xdr:colOff>
      <xdr:row>33</xdr:row>
      <xdr:rowOff>146685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117812</xdr:colOff>
      <xdr:row>0</xdr:row>
      <xdr:rowOff>848</xdr:rowOff>
    </xdr:from>
    <xdr:to>
      <xdr:col>13</xdr:col>
      <xdr:colOff>755361</xdr:colOff>
      <xdr:row>2</xdr:row>
      <xdr:rowOff>82792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751204</xdr:colOff>
      <xdr:row>33</xdr:row>
      <xdr:rowOff>144780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113661</xdr:colOff>
      <xdr:row>0</xdr:row>
      <xdr:rowOff>1</xdr:rowOff>
    </xdr:from>
    <xdr:to>
      <xdr:col>13</xdr:col>
      <xdr:colOff>750621</xdr:colOff>
      <xdr:row>2</xdr:row>
      <xdr:rowOff>81864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749299</xdr:colOff>
      <xdr:row>33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140970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139065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ECAE86-E529-4959-97EC-75D5E78B9F3F}">
  <sheetPr codeName="Hoja1">
    <pageSetUpPr fitToPage="1"/>
  </sheetPr>
  <dimension ref="A1:K51"/>
  <sheetViews>
    <sheetView tabSelected="1" zoomScale="80" zoomScaleNormal="80" workbookViewId="0"/>
  </sheetViews>
  <sheetFormatPr baseColWidth="10" defaultColWidth="11.42578125" defaultRowHeight="15" x14ac:dyDescent="0.2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 x14ac:dyDescent="0.25">
      <c r="A1" s="15"/>
      <c r="B1" s="16"/>
      <c r="C1" s="16"/>
      <c r="D1" s="17"/>
      <c r="E1" s="18"/>
      <c r="F1" s="17"/>
      <c r="H1" s="19"/>
      <c r="J1" s="19"/>
      <c r="K1" s="19"/>
    </row>
    <row r="2" spans="1:11" x14ac:dyDescent="0.25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 x14ac:dyDescent="0.25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 x14ac:dyDescent="0.25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 x14ac:dyDescent="0.25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 x14ac:dyDescent="0.25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 x14ac:dyDescent="0.25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 x14ac:dyDescent="0.25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 x14ac:dyDescent="0.25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 x14ac:dyDescent="0.25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 x14ac:dyDescent="0.25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 x14ac:dyDescent="0.25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 x14ac:dyDescent="0.25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 x14ac:dyDescent="0.25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 x14ac:dyDescent="0.25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 x14ac:dyDescent="0.25">
      <c r="A16" s="20"/>
      <c r="B16" s="17"/>
      <c r="C16" s="24"/>
      <c r="D16" s="27"/>
      <c r="E16" s="6"/>
      <c r="F16" s="17"/>
      <c r="H16" s="27"/>
      <c r="J16" s="27"/>
      <c r="K16" s="27"/>
    </row>
    <row r="17" spans="1:11" x14ac:dyDescent="0.25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 x14ac:dyDescent="0.25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 x14ac:dyDescent="0.25">
      <c r="A19" s="20"/>
      <c r="B19" s="17"/>
      <c r="C19" s="21"/>
      <c r="D19" s="16"/>
      <c r="E19" s="16"/>
      <c r="F19" s="27"/>
      <c r="H19" s="27"/>
      <c r="J19" s="27"/>
      <c r="K19" s="27"/>
    </row>
    <row r="20" spans="1:11" x14ac:dyDescent="0.25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 x14ac:dyDescent="0.25">
      <c r="A21" s="20"/>
      <c r="B21" s="17"/>
      <c r="C21" s="26"/>
      <c r="D21" s="27"/>
      <c r="E21" s="6"/>
      <c r="F21" s="27"/>
      <c r="H21" s="27"/>
      <c r="J21" s="27"/>
      <c r="K21" s="27"/>
    </row>
    <row r="22" spans="1:11" x14ac:dyDescent="0.25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 x14ac:dyDescent="0.25">
      <c r="A23" s="20"/>
      <c r="B23" s="17"/>
      <c r="C23" s="21"/>
      <c r="D23" s="27"/>
      <c r="E23" s="6"/>
      <c r="F23" s="27"/>
      <c r="H23" s="27"/>
      <c r="J23" s="27"/>
      <c r="K23" s="27"/>
    </row>
    <row r="24" spans="1:11" x14ac:dyDescent="0.25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 x14ac:dyDescent="0.25">
      <c r="A25" s="20"/>
      <c r="B25" s="17"/>
      <c r="C25" s="21"/>
      <c r="D25" s="27"/>
      <c r="E25" s="6"/>
      <c r="F25" s="27"/>
      <c r="H25" s="27"/>
      <c r="J25" s="27"/>
      <c r="K25" s="27"/>
    </row>
    <row r="26" spans="1:11" x14ac:dyDescent="0.25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 x14ac:dyDescent="0.25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9" x14ac:dyDescent="0.7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 ht="17.25" x14ac:dyDescent="0.35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 x14ac:dyDescent="0.25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 x14ac:dyDescent="0.25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 x14ac:dyDescent="0.25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 x14ac:dyDescent="0.25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 x14ac:dyDescent="0.25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 x14ac:dyDescent="0.25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 x14ac:dyDescent="0.25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 x14ac:dyDescent="0.25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 x14ac:dyDescent="0.25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 x14ac:dyDescent="0.25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 x14ac:dyDescent="0.25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 x14ac:dyDescent="0.25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 x14ac:dyDescent="0.25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 x14ac:dyDescent="0.25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 x14ac:dyDescent="0.25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 x14ac:dyDescent="0.25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 x14ac:dyDescent="0.25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 x14ac:dyDescent="0.25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 x14ac:dyDescent="0.25">
      <c r="A48" s="149"/>
      <c r="B48" s="150"/>
      <c r="C48" s="150"/>
      <c r="D48" s="25"/>
      <c r="E48" s="19"/>
      <c r="F48" s="19"/>
      <c r="G48" s="150"/>
      <c r="H48" s="150"/>
      <c r="I48" s="150"/>
      <c r="J48" s="150"/>
      <c r="K48" s="150"/>
    </row>
    <row r="51" spans="8:8" x14ac:dyDescent="0.25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49B0BD-5C90-452C-A99C-FBB8874A55D4}">
  <sheetPr codeName="Hoja10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58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54466</v>
      </c>
      <c r="C7" s="189">
        <v>51171</v>
      </c>
      <c r="D7" s="189">
        <v>358918</v>
      </c>
      <c r="E7" s="189">
        <v>296720</v>
      </c>
      <c r="F7" s="190">
        <v>-17.329306415392939</v>
      </c>
      <c r="G7" s="13"/>
    </row>
    <row r="8" spans="1:14" ht="15.6" customHeight="1" x14ac:dyDescent="0.25">
      <c r="A8" s="188" t="s">
        <v>11</v>
      </c>
      <c r="B8" s="189">
        <v>118863</v>
      </c>
      <c r="C8" s="189">
        <v>127535</v>
      </c>
      <c r="D8" s="189">
        <v>793620</v>
      </c>
      <c r="E8" s="189">
        <v>915512</v>
      </c>
      <c r="F8" s="190">
        <v>15.358987928731629</v>
      </c>
      <c r="G8" s="6"/>
    </row>
    <row r="9" spans="1:14" ht="15.6" customHeight="1" x14ac:dyDescent="0.25">
      <c r="A9" s="188" t="s">
        <v>8</v>
      </c>
      <c r="B9" s="189">
        <v>114050</v>
      </c>
      <c r="C9" s="189">
        <v>117427</v>
      </c>
      <c r="D9" s="189">
        <v>972137</v>
      </c>
      <c r="E9" s="189">
        <v>1143498</v>
      </c>
      <c r="F9" s="190">
        <v>17.627248011339969</v>
      </c>
      <c r="G9" s="6"/>
    </row>
    <row r="10" spans="1:14" ht="15.6" customHeight="1" x14ac:dyDescent="0.25">
      <c r="A10" s="188" t="s">
        <v>10</v>
      </c>
      <c r="B10" s="189">
        <v>73953</v>
      </c>
      <c r="C10" s="189">
        <v>84369</v>
      </c>
      <c r="D10" s="189">
        <v>791126</v>
      </c>
      <c r="E10" s="189">
        <v>870189</v>
      </c>
      <c r="F10" s="190">
        <v>9.9937304550728925</v>
      </c>
    </row>
    <row r="11" spans="1:14" ht="15.6" customHeight="1" x14ac:dyDescent="0.25">
      <c r="A11" s="188" t="s">
        <v>9</v>
      </c>
      <c r="B11" s="189">
        <v>5448320</v>
      </c>
      <c r="C11" s="189">
        <v>5055461</v>
      </c>
      <c r="D11" s="189">
        <v>46133798</v>
      </c>
      <c r="E11" s="189">
        <v>44195878</v>
      </c>
      <c r="F11" s="190">
        <v>-4.2006513315899099</v>
      </c>
    </row>
    <row r="12" spans="1:14" ht="15.6" customHeight="1" x14ac:dyDescent="0.25">
      <c r="A12" s="188" t="s">
        <v>6</v>
      </c>
      <c r="B12" s="189">
        <v>217316</v>
      </c>
      <c r="C12" s="189">
        <v>208757</v>
      </c>
      <c r="D12" s="189">
        <v>1558367</v>
      </c>
      <c r="E12" s="189">
        <v>1662331</v>
      </c>
      <c r="F12" s="190">
        <v>6.6713425014775121</v>
      </c>
    </row>
    <row r="13" spans="1:14" ht="15.6" customHeight="1" x14ac:dyDescent="0.25">
      <c r="A13" s="188" t="s">
        <v>175</v>
      </c>
      <c r="B13" s="189">
        <v>1324909</v>
      </c>
      <c r="C13" s="189">
        <v>1288115</v>
      </c>
      <c r="D13" s="189">
        <v>10291061</v>
      </c>
      <c r="E13" s="189">
        <v>10660507</v>
      </c>
      <c r="F13" s="190">
        <v>3.589969974913175</v>
      </c>
    </row>
    <row r="14" spans="1:14" ht="15.6" customHeight="1" x14ac:dyDescent="0.25">
      <c r="A14" s="188" t="s">
        <v>148</v>
      </c>
      <c r="B14" s="189">
        <v>3883543</v>
      </c>
      <c r="C14" s="189">
        <v>3932788</v>
      </c>
      <c r="D14" s="189">
        <v>34139594</v>
      </c>
      <c r="E14" s="189">
        <v>32041500</v>
      </c>
      <c r="F14" s="190">
        <v>-6.1456325461866896</v>
      </c>
    </row>
    <row r="15" spans="1:14" ht="15.6" customHeight="1" x14ac:dyDescent="0.25">
      <c r="A15" s="188" t="s">
        <v>145</v>
      </c>
      <c r="B15" s="189">
        <v>716927</v>
      </c>
      <c r="C15" s="189">
        <v>663365</v>
      </c>
      <c r="D15" s="189">
        <v>5688483</v>
      </c>
      <c r="E15" s="189">
        <v>5535373</v>
      </c>
      <c r="F15" s="190">
        <v>-2.6915787565858982</v>
      </c>
    </row>
    <row r="16" spans="1:14" ht="15.6" customHeight="1" x14ac:dyDescent="0.5">
      <c r="A16" s="188" t="s">
        <v>144</v>
      </c>
      <c r="B16" s="189">
        <v>70893</v>
      </c>
      <c r="C16" s="189">
        <v>84486</v>
      </c>
      <c r="D16" s="189">
        <v>694958</v>
      </c>
      <c r="E16" s="189">
        <v>619882</v>
      </c>
      <c r="F16" s="190">
        <v>-10.80295499871934</v>
      </c>
      <c r="G16" s="1"/>
    </row>
    <row r="17" spans="1:7" ht="15.6" customHeight="1" x14ac:dyDescent="0.35">
      <c r="A17" s="188" t="s">
        <v>150</v>
      </c>
      <c r="B17" s="189">
        <v>122529</v>
      </c>
      <c r="C17" s="189">
        <v>111491</v>
      </c>
      <c r="D17" s="189">
        <v>795880</v>
      </c>
      <c r="E17" s="189">
        <v>845255</v>
      </c>
      <c r="F17" s="190">
        <v>6.2038246971905266</v>
      </c>
      <c r="G17" s="2"/>
    </row>
    <row r="18" spans="1:7" ht="15.6" customHeight="1" x14ac:dyDescent="0.25">
      <c r="A18" s="188" t="s">
        <v>147</v>
      </c>
      <c r="B18" s="189">
        <v>46480</v>
      </c>
      <c r="C18" s="189">
        <v>48514</v>
      </c>
      <c r="D18" s="189">
        <v>387094</v>
      </c>
      <c r="E18" s="189">
        <v>422507</v>
      </c>
      <c r="F18" s="190">
        <v>9.1484238970379295</v>
      </c>
    </row>
    <row r="19" spans="1:7" ht="15.6" customHeight="1" x14ac:dyDescent="0.25">
      <c r="A19" s="188" t="s">
        <v>143</v>
      </c>
      <c r="B19" s="189">
        <v>45749</v>
      </c>
      <c r="C19" s="189">
        <v>60201</v>
      </c>
      <c r="D19" s="189">
        <v>453054</v>
      </c>
      <c r="E19" s="189">
        <v>674443</v>
      </c>
      <c r="F19" s="190">
        <v>48.865918852940268</v>
      </c>
    </row>
    <row r="20" spans="1:7" ht="15.6" customHeight="1" x14ac:dyDescent="0.25">
      <c r="A20" s="188" t="s">
        <v>142</v>
      </c>
      <c r="B20" s="189">
        <v>154018</v>
      </c>
      <c r="C20" s="189">
        <v>149080</v>
      </c>
      <c r="D20" s="189">
        <v>1313799</v>
      </c>
      <c r="E20" s="189">
        <v>1117536</v>
      </c>
      <c r="F20" s="190">
        <v>-14.938586496107851</v>
      </c>
    </row>
    <row r="21" spans="1:7" ht="15.6" customHeight="1" x14ac:dyDescent="0.25">
      <c r="A21" s="188" t="s">
        <v>149</v>
      </c>
      <c r="B21" s="189">
        <v>166939</v>
      </c>
      <c r="C21" s="189">
        <v>131700</v>
      </c>
      <c r="D21" s="189">
        <v>1218076</v>
      </c>
      <c r="E21" s="189">
        <v>1249149</v>
      </c>
      <c r="F21" s="190">
        <v>2.5509902501978559</v>
      </c>
    </row>
    <row r="22" spans="1:7" ht="15.6" customHeight="1" x14ac:dyDescent="0.25">
      <c r="A22" s="188" t="s">
        <v>146</v>
      </c>
      <c r="B22" s="189">
        <v>1648861</v>
      </c>
      <c r="C22" s="189">
        <v>2029406</v>
      </c>
      <c r="D22" s="189">
        <v>13187710</v>
      </c>
      <c r="E22" s="189">
        <v>15072539</v>
      </c>
      <c r="F22" s="190">
        <v>14.29231458683881</v>
      </c>
    </row>
    <row r="23" spans="1:7" ht="15.6" customHeight="1" x14ac:dyDescent="0.25">
      <c r="A23" s="188" t="s">
        <v>165</v>
      </c>
      <c r="B23" s="189">
        <v>404433</v>
      </c>
      <c r="C23" s="189">
        <v>334857</v>
      </c>
      <c r="D23" s="189">
        <v>2064479</v>
      </c>
      <c r="E23" s="189">
        <v>2833122</v>
      </c>
      <c r="F23" s="190">
        <v>37.231814903421167</v>
      </c>
    </row>
    <row r="24" spans="1:7" ht="15.6" customHeight="1" x14ac:dyDescent="0.25">
      <c r="A24" s="188" t="s">
        <v>141</v>
      </c>
      <c r="B24" s="189">
        <v>97267</v>
      </c>
      <c r="C24" s="189">
        <v>82130</v>
      </c>
      <c r="D24" s="189">
        <v>773441</v>
      </c>
      <c r="E24" s="189">
        <v>754722</v>
      </c>
      <c r="F24" s="190">
        <v>-2.4202233913123341</v>
      </c>
    </row>
    <row r="25" spans="1:7" ht="15.6" customHeight="1" x14ac:dyDescent="0.25">
      <c r="A25" s="188" t="s">
        <v>140</v>
      </c>
      <c r="B25" s="189">
        <v>38471</v>
      </c>
      <c r="C25" s="189">
        <v>34616</v>
      </c>
      <c r="D25" s="189">
        <v>297227</v>
      </c>
      <c r="E25" s="189">
        <v>304515</v>
      </c>
      <c r="F25" s="190">
        <v>2.451997967883131</v>
      </c>
    </row>
    <row r="26" spans="1:7" ht="15.6" customHeight="1" x14ac:dyDescent="0.25">
      <c r="A26" s="188" t="s">
        <v>152</v>
      </c>
      <c r="B26" s="189">
        <v>32594</v>
      </c>
      <c r="C26" s="189">
        <v>16454</v>
      </c>
      <c r="D26" s="189">
        <v>376401</v>
      </c>
      <c r="E26" s="189">
        <v>441385</v>
      </c>
      <c r="F26" s="190">
        <v>17.264566247167249</v>
      </c>
    </row>
    <row r="27" spans="1:7" ht="15.6" customHeight="1" x14ac:dyDescent="0.25">
      <c r="A27" s="188" t="s">
        <v>173</v>
      </c>
      <c r="B27" s="189">
        <v>162835</v>
      </c>
      <c r="C27" s="189">
        <v>137618</v>
      </c>
      <c r="D27" s="189">
        <v>1651470</v>
      </c>
      <c r="E27" s="189">
        <v>1540540</v>
      </c>
      <c r="F27" s="190">
        <v>-6.7170460256619862</v>
      </c>
    </row>
    <row r="28" spans="1:7" ht="15.6" customHeight="1" x14ac:dyDescent="0.25">
      <c r="A28" s="188" t="s">
        <v>177</v>
      </c>
      <c r="B28" s="189">
        <v>750734</v>
      </c>
      <c r="C28" s="189">
        <v>678568</v>
      </c>
      <c r="D28" s="189">
        <v>5881489</v>
      </c>
      <c r="E28" s="189">
        <v>6481269</v>
      </c>
      <c r="F28" s="190">
        <v>10.19775774467996</v>
      </c>
    </row>
    <row r="29" spans="1:7" ht="15.6" customHeight="1" x14ac:dyDescent="0.25">
      <c r="A29" s="188" t="s">
        <v>178</v>
      </c>
      <c r="B29" s="189">
        <v>283238</v>
      </c>
      <c r="C29" s="189">
        <v>280010</v>
      </c>
      <c r="D29" s="189">
        <v>2456911</v>
      </c>
      <c r="E29" s="189">
        <v>2437630</v>
      </c>
      <c r="F29" s="190">
        <v>-0.78476591134152329</v>
      </c>
    </row>
    <row r="30" spans="1:7" ht="15.6" customHeight="1" x14ac:dyDescent="0.25">
      <c r="A30" s="188" t="s">
        <v>179</v>
      </c>
      <c r="B30" s="189">
        <v>124055</v>
      </c>
      <c r="C30" s="189">
        <v>120292</v>
      </c>
      <c r="D30" s="189">
        <v>1095499</v>
      </c>
      <c r="E30" s="189">
        <v>1101273</v>
      </c>
      <c r="F30" s="190">
        <v>0.52706574812026474</v>
      </c>
    </row>
    <row r="31" spans="1:7" ht="15.6" customHeight="1" x14ac:dyDescent="0.25">
      <c r="A31" s="188" t="s">
        <v>180</v>
      </c>
      <c r="B31" s="189">
        <v>101632</v>
      </c>
      <c r="C31" s="189">
        <v>111923</v>
      </c>
      <c r="D31" s="189">
        <v>1087716</v>
      </c>
      <c r="E31" s="189">
        <v>1302319</v>
      </c>
      <c r="F31" s="190">
        <v>19.729690470674331</v>
      </c>
    </row>
    <row r="32" spans="1:7" ht="15.6" customHeight="1" x14ac:dyDescent="0.25">
      <c r="A32" s="188" t="s">
        <v>181</v>
      </c>
      <c r="B32" s="189">
        <v>5843679</v>
      </c>
      <c r="C32" s="189">
        <v>6065817</v>
      </c>
      <c r="D32" s="189">
        <v>50116537</v>
      </c>
      <c r="E32" s="189">
        <v>49870595</v>
      </c>
      <c r="F32" s="190">
        <v>-0.49074021215791669</v>
      </c>
    </row>
    <row r="33" spans="1:6" ht="15.6" customHeight="1" x14ac:dyDescent="0.25">
      <c r="A33" s="188" t="s">
        <v>182</v>
      </c>
      <c r="B33" s="189">
        <v>363778</v>
      </c>
      <c r="C33" s="189">
        <v>334095</v>
      </c>
      <c r="D33" s="189">
        <v>3310860</v>
      </c>
      <c r="E33" s="189">
        <v>3274315</v>
      </c>
      <c r="F33" s="190">
        <v>-1.1037917640733781</v>
      </c>
    </row>
    <row r="34" spans="1:6" ht="15.6" customHeight="1" x14ac:dyDescent="0.25">
      <c r="A34" s="188" t="s">
        <v>183</v>
      </c>
      <c r="B34" s="189">
        <v>49329</v>
      </c>
      <c r="C34" s="189">
        <v>64539</v>
      </c>
      <c r="D34" s="189">
        <v>490456</v>
      </c>
      <c r="E34" s="189">
        <v>538142</v>
      </c>
      <c r="F34" s="190">
        <v>9.7227885885787941</v>
      </c>
    </row>
    <row r="35" spans="1:6" ht="15.6" customHeight="1" x14ac:dyDescent="0.25">
      <c r="A35" s="156" t="s">
        <v>153</v>
      </c>
      <c r="B35" s="76">
        <f>SUM(B7:B34)</f>
        <v>22459861</v>
      </c>
      <c r="C35" s="77">
        <f>SUM(C7:C34)</f>
        <v>22404785</v>
      </c>
      <c r="D35" s="76">
        <f>SUM(D7:D34)</f>
        <v>188380161</v>
      </c>
      <c r="E35" s="78">
        <f>SUM(E7:E34)</f>
        <v>188202646</v>
      </c>
      <c r="F35" s="177">
        <f>E35*100/D35-100</f>
        <v>-9.4232322054338624E-2</v>
      </c>
    </row>
    <row r="36" spans="1:6" ht="15.6" customHeight="1" x14ac:dyDescent="0.25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59" priority="2">
      <formula>MOD(ROW(),2)=0</formula>
    </cfRule>
  </conditionalFormatting>
  <conditionalFormatting sqref="F7:F35">
    <cfRule type="expression" dxfId="5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E5B672-525C-48C1-B08C-C4961D276B1C}">
  <sheetPr codeName="Hoja11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59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33</v>
      </c>
      <c r="E7" s="189">
        <v>20</v>
      </c>
      <c r="F7" s="190">
        <v>-39.393939393939391</v>
      </c>
      <c r="G7" s="13"/>
    </row>
    <row r="8" spans="1:14" ht="15.6" customHeight="1" x14ac:dyDescent="0.25">
      <c r="A8" s="188" t="s">
        <v>11</v>
      </c>
      <c r="B8" s="189">
        <v>109620</v>
      </c>
      <c r="C8" s="189">
        <v>112099</v>
      </c>
      <c r="D8" s="189">
        <v>743523</v>
      </c>
      <c r="E8" s="189">
        <v>825672</v>
      </c>
      <c r="F8" s="190">
        <v>11.04861584644995</v>
      </c>
      <c r="G8" s="6"/>
    </row>
    <row r="9" spans="1:14" ht="15.6" customHeight="1" x14ac:dyDescent="0.25">
      <c r="A9" s="188" t="s">
        <v>8</v>
      </c>
      <c r="B9" s="189">
        <v>25022</v>
      </c>
      <c r="C9" s="189">
        <v>19883</v>
      </c>
      <c r="D9" s="189">
        <v>180005</v>
      </c>
      <c r="E9" s="189">
        <v>208734</v>
      </c>
      <c r="F9" s="190">
        <v>15.96011221910503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4808649</v>
      </c>
      <c r="C11" s="189">
        <v>4334770</v>
      </c>
      <c r="D11" s="189">
        <v>38283765</v>
      </c>
      <c r="E11" s="189">
        <v>35638980</v>
      </c>
      <c r="F11" s="190">
        <v>-6.9083722564904528</v>
      </c>
    </row>
    <row r="12" spans="1:14" ht="15.6" customHeight="1" x14ac:dyDescent="0.25">
      <c r="A12" s="188" t="s">
        <v>6</v>
      </c>
      <c r="B12" s="189">
        <v>131660</v>
      </c>
      <c r="C12" s="189">
        <v>132922</v>
      </c>
      <c r="D12" s="189">
        <v>1067841</v>
      </c>
      <c r="E12" s="189">
        <v>1068871</v>
      </c>
      <c r="F12" s="190">
        <v>9.6456307633815186E-2</v>
      </c>
    </row>
    <row r="13" spans="1:14" ht="15.6" customHeight="1" x14ac:dyDescent="0.25">
      <c r="A13" s="188" t="s">
        <v>175</v>
      </c>
      <c r="B13" s="189">
        <v>27882</v>
      </c>
      <c r="C13" s="189">
        <v>24577</v>
      </c>
      <c r="D13" s="189">
        <v>217242</v>
      </c>
      <c r="E13" s="189">
        <v>204341</v>
      </c>
      <c r="F13" s="190">
        <v>-5.9385385883024497</v>
      </c>
    </row>
    <row r="14" spans="1:14" ht="15.6" customHeight="1" x14ac:dyDescent="0.25">
      <c r="A14" s="188" t="s">
        <v>148</v>
      </c>
      <c r="B14" s="189">
        <v>3042591</v>
      </c>
      <c r="C14" s="189">
        <v>3104328</v>
      </c>
      <c r="D14" s="189">
        <v>26244750</v>
      </c>
      <c r="E14" s="189">
        <v>24094125</v>
      </c>
      <c r="F14" s="190">
        <v>-8.1944960420655519</v>
      </c>
    </row>
    <row r="15" spans="1:14" ht="15.6" customHeight="1" x14ac:dyDescent="0.25">
      <c r="A15" s="188" t="s">
        <v>145</v>
      </c>
      <c r="B15" s="189">
        <v>437233</v>
      </c>
      <c r="C15" s="189">
        <v>331518</v>
      </c>
      <c r="D15" s="189">
        <v>3404084</v>
      </c>
      <c r="E15" s="189">
        <v>3150938</v>
      </c>
      <c r="F15" s="190">
        <v>-7.4365379937745359</v>
      </c>
    </row>
    <row r="16" spans="1:14" ht="15.6" customHeight="1" x14ac:dyDescent="0.5">
      <c r="A16" s="188" t="s">
        <v>144</v>
      </c>
      <c r="B16" s="189">
        <v>47286</v>
      </c>
      <c r="C16" s="189">
        <v>59927</v>
      </c>
      <c r="D16" s="189">
        <v>456477</v>
      </c>
      <c r="E16" s="189">
        <v>378506</v>
      </c>
      <c r="F16" s="190">
        <v>-17.08103584627484</v>
      </c>
      <c r="G16" s="1"/>
    </row>
    <row r="17" spans="1:7" ht="15.6" customHeight="1" x14ac:dyDescent="0.35">
      <c r="A17" s="188" t="s">
        <v>150</v>
      </c>
      <c r="B17" s="189">
        <v>116636</v>
      </c>
      <c r="C17" s="189">
        <v>108014</v>
      </c>
      <c r="D17" s="189">
        <v>767852</v>
      </c>
      <c r="E17" s="189">
        <v>830653</v>
      </c>
      <c r="F17" s="190">
        <v>8.1787896625912282</v>
      </c>
      <c r="G17" s="2"/>
    </row>
    <row r="18" spans="1:7" ht="15.6" customHeight="1" x14ac:dyDescent="0.25">
      <c r="A18" s="188" t="s">
        <v>147</v>
      </c>
      <c r="B18" s="189">
        <v>4955</v>
      </c>
      <c r="C18" s="189">
        <v>5112</v>
      </c>
      <c r="D18" s="189">
        <v>45292</v>
      </c>
      <c r="E18" s="189">
        <v>44814</v>
      </c>
      <c r="F18" s="190">
        <v>-1.055374017486528</v>
      </c>
    </row>
    <row r="19" spans="1:7" ht="15.6" customHeight="1" x14ac:dyDescent="0.25">
      <c r="A19" s="188" t="s">
        <v>143</v>
      </c>
      <c r="B19" s="189">
        <v>9347</v>
      </c>
      <c r="C19" s="189">
        <v>9848</v>
      </c>
      <c r="D19" s="189">
        <v>89971</v>
      </c>
      <c r="E19" s="189">
        <v>209564</v>
      </c>
      <c r="F19" s="190">
        <v>132.92394215914021</v>
      </c>
    </row>
    <row r="20" spans="1:7" ht="15.6" customHeight="1" x14ac:dyDescent="0.25">
      <c r="A20" s="188" t="s">
        <v>142</v>
      </c>
      <c r="B20" s="189">
        <v>93558</v>
      </c>
      <c r="C20" s="189">
        <v>64923</v>
      </c>
      <c r="D20" s="189">
        <v>734096</v>
      </c>
      <c r="E20" s="189">
        <v>659505</v>
      </c>
      <c r="F20" s="190">
        <v>-10.160932630064741</v>
      </c>
    </row>
    <row r="21" spans="1:7" ht="15.6" customHeight="1" x14ac:dyDescent="0.25">
      <c r="A21" s="188" t="s">
        <v>149</v>
      </c>
      <c r="B21" s="189">
        <v>67420</v>
      </c>
      <c r="C21" s="189">
        <v>70564</v>
      </c>
      <c r="D21" s="189">
        <v>549290</v>
      </c>
      <c r="E21" s="189">
        <v>717318</v>
      </c>
      <c r="F21" s="190">
        <v>30.590034408054031</v>
      </c>
    </row>
    <row r="22" spans="1:7" ht="15.6" customHeight="1" x14ac:dyDescent="0.25">
      <c r="A22" s="188" t="s">
        <v>146</v>
      </c>
      <c r="B22" s="189">
        <v>1210344</v>
      </c>
      <c r="C22" s="189">
        <v>1521585</v>
      </c>
      <c r="D22" s="189">
        <v>9924491</v>
      </c>
      <c r="E22" s="189">
        <v>11018160</v>
      </c>
      <c r="F22" s="190">
        <v>11.01990016414948</v>
      </c>
    </row>
    <row r="23" spans="1:7" ht="15.6" customHeight="1" x14ac:dyDescent="0.25">
      <c r="A23" s="188" t="s">
        <v>165</v>
      </c>
      <c r="B23" s="189">
        <v>372017</v>
      </c>
      <c r="C23" s="189">
        <v>303119</v>
      </c>
      <c r="D23" s="189">
        <v>1719004</v>
      </c>
      <c r="E23" s="189">
        <v>2548438</v>
      </c>
      <c r="F23" s="190">
        <v>48.250847583833433</v>
      </c>
    </row>
    <row r="24" spans="1:7" ht="15.6" customHeight="1" x14ac:dyDescent="0.25">
      <c r="A24" s="188" t="s">
        <v>141</v>
      </c>
      <c r="B24" s="189">
        <v>41646</v>
      </c>
      <c r="C24" s="189">
        <v>29023</v>
      </c>
      <c r="D24" s="189">
        <v>327313</v>
      </c>
      <c r="E24" s="189">
        <v>298477</v>
      </c>
      <c r="F24" s="190">
        <v>-8.8099158909056428</v>
      </c>
    </row>
    <row r="25" spans="1:7" ht="15.6" customHeight="1" x14ac:dyDescent="0.25">
      <c r="A25" s="188" t="s">
        <v>140</v>
      </c>
      <c r="B25" s="189">
        <v>3408</v>
      </c>
      <c r="C25" s="189">
        <v>2022</v>
      </c>
      <c r="D25" s="189">
        <v>26849</v>
      </c>
      <c r="E25" s="189">
        <v>20736</v>
      </c>
      <c r="F25" s="190">
        <v>-22.768073298819321</v>
      </c>
    </row>
    <row r="26" spans="1:7" ht="15.6" customHeight="1" x14ac:dyDescent="0.25">
      <c r="A26" s="188" t="s">
        <v>152</v>
      </c>
      <c r="B26" s="189">
        <v>199</v>
      </c>
      <c r="C26" s="189">
        <v>0</v>
      </c>
      <c r="D26" s="189">
        <v>2032</v>
      </c>
      <c r="E26" s="189">
        <v>969</v>
      </c>
      <c r="F26" s="190">
        <v>-52.312992125984252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14</v>
      </c>
      <c r="F27" s="190" t="s">
        <v>151</v>
      </c>
    </row>
    <row r="28" spans="1:7" ht="15.6" customHeight="1" x14ac:dyDescent="0.25">
      <c r="A28" s="188" t="s">
        <v>177</v>
      </c>
      <c r="B28" s="189">
        <v>305670</v>
      </c>
      <c r="C28" s="189">
        <v>301322</v>
      </c>
      <c r="D28" s="189">
        <v>2778456</v>
      </c>
      <c r="E28" s="189">
        <v>2995756</v>
      </c>
      <c r="F28" s="190">
        <v>7.8208904513873847</v>
      </c>
    </row>
    <row r="29" spans="1:7" ht="15.6" customHeight="1" x14ac:dyDescent="0.25">
      <c r="A29" s="188" t="s">
        <v>178</v>
      </c>
      <c r="B29" s="189">
        <v>130608</v>
      </c>
      <c r="C29" s="189">
        <v>129942</v>
      </c>
      <c r="D29" s="189">
        <v>888364</v>
      </c>
      <c r="E29" s="189">
        <v>954002</v>
      </c>
      <c r="F29" s="190">
        <v>7.3886379907335282</v>
      </c>
    </row>
    <row r="30" spans="1:7" ht="15.6" customHeight="1" x14ac:dyDescent="0.25">
      <c r="A30" s="188" t="s">
        <v>179</v>
      </c>
      <c r="B30" s="189">
        <v>96381</v>
      </c>
      <c r="C30" s="189">
        <v>94493</v>
      </c>
      <c r="D30" s="189">
        <v>722442</v>
      </c>
      <c r="E30" s="189">
        <v>718616</v>
      </c>
      <c r="F30" s="190">
        <v>-0.5295926870253993</v>
      </c>
    </row>
    <row r="31" spans="1:7" ht="15.6" customHeight="1" x14ac:dyDescent="0.25">
      <c r="A31" s="188" t="s">
        <v>180</v>
      </c>
      <c r="B31" s="189">
        <v>11227</v>
      </c>
      <c r="C31" s="189">
        <v>11326</v>
      </c>
      <c r="D31" s="189">
        <v>88417</v>
      </c>
      <c r="E31" s="189">
        <v>96878</v>
      </c>
      <c r="F31" s="190">
        <v>9.5694266939615744</v>
      </c>
    </row>
    <row r="32" spans="1:7" ht="15.6" customHeight="1" x14ac:dyDescent="0.25">
      <c r="A32" s="188" t="s">
        <v>181</v>
      </c>
      <c r="B32" s="189">
        <v>4750336</v>
      </c>
      <c r="C32" s="189">
        <v>4891130</v>
      </c>
      <c r="D32" s="189">
        <v>39473737</v>
      </c>
      <c r="E32" s="189">
        <v>39342771</v>
      </c>
      <c r="F32" s="190">
        <v>-0.33178008963275829</v>
      </c>
    </row>
    <row r="33" spans="1:6" ht="15.6" customHeight="1" x14ac:dyDescent="0.25">
      <c r="A33" s="188" t="s">
        <v>182</v>
      </c>
      <c r="B33" s="189">
        <v>264322</v>
      </c>
      <c r="C33" s="189">
        <v>246196</v>
      </c>
      <c r="D33" s="189">
        <v>1980537</v>
      </c>
      <c r="E33" s="189">
        <v>2096216</v>
      </c>
      <c r="F33" s="190">
        <v>5.8407896444247172</v>
      </c>
    </row>
    <row r="34" spans="1:6" ht="15.6" customHeight="1" x14ac:dyDescent="0.25">
      <c r="A34" s="188" t="s">
        <v>183</v>
      </c>
      <c r="B34" s="189">
        <v>19606</v>
      </c>
      <c r="C34" s="189">
        <v>29293</v>
      </c>
      <c r="D34" s="189">
        <v>181567</v>
      </c>
      <c r="E34" s="189">
        <v>198058</v>
      </c>
      <c r="F34" s="190">
        <v>9.0825976085962736</v>
      </c>
    </row>
    <row r="35" spans="1:6" ht="15.6" customHeight="1" x14ac:dyDescent="0.25">
      <c r="A35" s="156" t="s">
        <v>153</v>
      </c>
      <c r="B35" s="76">
        <f>SUM(B7:B34)</f>
        <v>16127623</v>
      </c>
      <c r="C35" s="77">
        <f>SUM(C7:C34)</f>
        <v>15937936</v>
      </c>
      <c r="D35" s="178">
        <f>SUM(D7:D34)</f>
        <v>130897430</v>
      </c>
      <c r="E35" s="78">
        <f>SUM(E7:E34)</f>
        <v>128321132</v>
      </c>
      <c r="F35" s="140">
        <f>E35*100/D35-100</f>
        <v>-1.9681807350992244</v>
      </c>
    </row>
    <row r="36" spans="1:6" ht="15.6" customHeight="1" x14ac:dyDescent="0.25">
      <c r="A36" s="73" t="s">
        <v>52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7" priority="2">
      <formula>MOD(ROW(),2)=0</formula>
    </cfRule>
  </conditionalFormatting>
  <conditionalFormatting sqref="F7:F35">
    <cfRule type="expression" dxfId="5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CC80CF-6D46-4F93-B51F-A245BDF8F9C9}">
  <sheetPr codeName="Hoja12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60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3084.4399999999991</v>
      </c>
      <c r="C7" s="189">
        <v>3042.9190000000008</v>
      </c>
      <c r="D7" s="189">
        <v>17358.351999999999</v>
      </c>
      <c r="E7" s="189">
        <v>19199.143</v>
      </c>
      <c r="F7" s="190">
        <v>10.604641500529571</v>
      </c>
      <c r="G7" s="37"/>
    </row>
    <row r="8" spans="1:14" ht="15.6" customHeight="1" x14ac:dyDescent="0.25">
      <c r="A8" s="188" t="s">
        <v>11</v>
      </c>
      <c r="B8" s="189">
        <v>200.298</v>
      </c>
      <c r="C8" s="189">
        <v>0</v>
      </c>
      <c r="D8" s="189">
        <v>688.00299999999982</v>
      </c>
      <c r="E8" s="189">
        <v>555.95299999999997</v>
      </c>
      <c r="F8" s="190">
        <v>-19.19323026207735</v>
      </c>
      <c r="G8" s="6"/>
    </row>
    <row r="9" spans="1:14" ht="15.6" customHeight="1" x14ac:dyDescent="0.25">
      <c r="A9" s="188" t="s">
        <v>8</v>
      </c>
      <c r="B9" s="189">
        <v>438.125</v>
      </c>
      <c r="C9" s="189">
        <v>306.50100000000009</v>
      </c>
      <c r="D9" s="189">
        <v>2591.4209999999998</v>
      </c>
      <c r="E9" s="189">
        <v>3406.7530000000002</v>
      </c>
      <c r="F9" s="190">
        <v>31.462738011307291</v>
      </c>
      <c r="G9" s="6"/>
    </row>
    <row r="10" spans="1:14" ht="15.6" customHeight="1" x14ac:dyDescent="0.25">
      <c r="A10" s="188" t="s">
        <v>10</v>
      </c>
      <c r="B10" s="189">
        <v>890.96799999999996</v>
      </c>
      <c r="C10" s="189">
        <v>1032.8530000000001</v>
      </c>
      <c r="D10" s="189">
        <v>7891.3619999999992</v>
      </c>
      <c r="E10" s="189">
        <v>9044.0059999999994</v>
      </c>
      <c r="F10" s="190">
        <v>14.60640127775156</v>
      </c>
    </row>
    <row r="11" spans="1:14" ht="15.6" customHeight="1" x14ac:dyDescent="0.25">
      <c r="A11" s="188" t="s">
        <v>9</v>
      </c>
      <c r="B11" s="189">
        <v>118.59399999999999</v>
      </c>
      <c r="C11" s="189">
        <v>166.99199999999999</v>
      </c>
      <c r="D11" s="189">
        <v>773.60300000000018</v>
      </c>
      <c r="E11" s="189">
        <v>861.65500000000009</v>
      </c>
      <c r="F11" s="190">
        <v>11.38206547802943</v>
      </c>
    </row>
    <row r="12" spans="1:14" ht="15.6" customHeight="1" x14ac:dyDescent="0.25">
      <c r="A12" s="188" t="s">
        <v>6</v>
      </c>
      <c r="B12" s="189">
        <v>1185.222</v>
      </c>
      <c r="C12" s="189">
        <v>1068.415</v>
      </c>
      <c r="D12" s="189">
        <v>7866.963999999999</v>
      </c>
      <c r="E12" s="189">
        <v>7618.7869999999984</v>
      </c>
      <c r="F12" s="190">
        <v>-3.1546731369305689</v>
      </c>
    </row>
    <row r="13" spans="1:14" ht="15.6" customHeight="1" x14ac:dyDescent="0.25">
      <c r="A13" s="188" t="s">
        <v>175</v>
      </c>
      <c r="B13" s="189">
        <v>171.87200000000001</v>
      </c>
      <c r="C13" s="189">
        <v>137.251</v>
      </c>
      <c r="D13" s="189">
        <v>1350.635</v>
      </c>
      <c r="E13" s="189">
        <v>1291.577</v>
      </c>
      <c r="F13" s="190">
        <v>-4.3726099205188831</v>
      </c>
    </row>
    <row r="14" spans="1:14" ht="15.6" customHeight="1" x14ac:dyDescent="0.25">
      <c r="A14" s="188" t="s">
        <v>148</v>
      </c>
      <c r="B14" s="189">
        <v>211.16200000000001</v>
      </c>
      <c r="C14" s="189">
        <v>143.673</v>
      </c>
      <c r="D14" s="189">
        <v>2145.4380000000001</v>
      </c>
      <c r="E14" s="189">
        <v>1087.251</v>
      </c>
      <c r="F14" s="190">
        <v>-49.322655793362479</v>
      </c>
    </row>
    <row r="15" spans="1:14" ht="15.6" customHeight="1" x14ac:dyDescent="0.25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 x14ac:dyDescent="0.5">
      <c r="A16" s="188" t="s">
        <v>144</v>
      </c>
      <c r="B16" s="189">
        <v>60.16</v>
      </c>
      <c r="C16" s="189">
        <v>54.186</v>
      </c>
      <c r="D16" s="189">
        <v>292.51799999999997</v>
      </c>
      <c r="E16" s="189">
        <v>287.61000000000013</v>
      </c>
      <c r="F16" s="190">
        <v>-1.677845465920029</v>
      </c>
      <c r="G16" s="1"/>
    </row>
    <row r="17" spans="1:7" ht="15.6" customHeight="1" x14ac:dyDescent="0.35">
      <c r="A17" s="188" t="s">
        <v>150</v>
      </c>
      <c r="B17" s="189">
        <v>205.654</v>
      </c>
      <c r="C17" s="189">
        <v>194.596</v>
      </c>
      <c r="D17" s="189">
        <v>1926.066</v>
      </c>
      <c r="E17" s="189">
        <v>1558.9</v>
      </c>
      <c r="F17" s="190">
        <v>-19.06300199473954</v>
      </c>
      <c r="G17" s="2"/>
    </row>
    <row r="18" spans="1:7" ht="15.6" customHeight="1" x14ac:dyDescent="0.25">
      <c r="A18" s="188" t="s">
        <v>147</v>
      </c>
      <c r="B18" s="189">
        <v>4.92</v>
      </c>
      <c r="C18" s="189">
        <v>0</v>
      </c>
      <c r="D18" s="189">
        <v>24.31</v>
      </c>
      <c r="E18" s="189">
        <v>0</v>
      </c>
      <c r="F18" s="190">
        <v>-100</v>
      </c>
    </row>
    <row r="19" spans="1:7" ht="15.6" customHeight="1" x14ac:dyDescent="0.25">
      <c r="A19" s="188" t="s">
        <v>143</v>
      </c>
      <c r="B19" s="189">
        <v>11.584</v>
      </c>
      <c r="C19" s="189">
        <v>8.5039999999999996</v>
      </c>
      <c r="D19" s="189">
        <v>86.228999999999985</v>
      </c>
      <c r="E19" s="189">
        <v>82.951999999999998</v>
      </c>
      <c r="F19" s="190">
        <v>-3.800345591390339</v>
      </c>
    </row>
    <row r="20" spans="1:7" ht="15.6" customHeight="1" x14ac:dyDescent="0.25">
      <c r="A20" s="188" t="s">
        <v>142</v>
      </c>
      <c r="B20" s="189">
        <v>475.65300000000002</v>
      </c>
      <c r="C20" s="189">
        <v>787.73699999999997</v>
      </c>
      <c r="D20" s="189">
        <v>8355.9869999999992</v>
      </c>
      <c r="E20" s="189">
        <v>11435.209000000001</v>
      </c>
      <c r="F20" s="190">
        <v>36.850488158969171</v>
      </c>
    </row>
    <row r="21" spans="1:7" ht="15.6" customHeight="1" x14ac:dyDescent="0.25">
      <c r="A21" s="188" t="s">
        <v>149</v>
      </c>
      <c r="B21" s="189">
        <v>9.6260000000000012</v>
      </c>
      <c r="C21" s="189">
        <v>11.678000000000001</v>
      </c>
      <c r="D21" s="189">
        <v>75.150999999999996</v>
      </c>
      <c r="E21" s="189">
        <v>94.52600000000001</v>
      </c>
      <c r="F21" s="190">
        <v>25.781426727521929</v>
      </c>
    </row>
    <row r="22" spans="1:7" ht="15.6" customHeight="1" x14ac:dyDescent="0.25">
      <c r="A22" s="188" t="s">
        <v>146</v>
      </c>
      <c r="B22" s="189">
        <v>57.920999999999999</v>
      </c>
      <c r="C22" s="189">
        <v>178.048</v>
      </c>
      <c r="D22" s="189">
        <v>590.70899999999995</v>
      </c>
      <c r="E22" s="189">
        <v>545.73400000000026</v>
      </c>
      <c r="F22" s="190">
        <v>-7.6137319729341897</v>
      </c>
    </row>
    <row r="23" spans="1:7" ht="15.6" customHeight="1" x14ac:dyDescent="0.25">
      <c r="A23" s="188" t="s">
        <v>165</v>
      </c>
      <c r="B23" s="189">
        <v>4.4560000000000004</v>
      </c>
      <c r="C23" s="189">
        <v>0.996</v>
      </c>
      <c r="D23" s="189">
        <v>119.396</v>
      </c>
      <c r="E23" s="189">
        <v>14.363</v>
      </c>
      <c r="F23" s="190">
        <v>-87.970283761600058</v>
      </c>
    </row>
    <row r="24" spans="1:7" ht="15.6" customHeight="1" x14ac:dyDescent="0.25">
      <c r="A24" s="188" t="s">
        <v>141</v>
      </c>
      <c r="B24" s="189">
        <v>118.39100000000001</v>
      </c>
      <c r="C24" s="189">
        <v>104.87</v>
      </c>
      <c r="D24" s="189">
        <v>1422.1579999999999</v>
      </c>
      <c r="E24" s="189">
        <v>1245.047</v>
      </c>
      <c r="F24" s="190">
        <v>-12.453679548967131</v>
      </c>
    </row>
    <row r="25" spans="1:7" ht="15.6" customHeight="1" x14ac:dyDescent="0.25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 x14ac:dyDescent="0.25">
      <c r="A26" s="188" t="s">
        <v>152</v>
      </c>
      <c r="B26" s="189">
        <v>88.929000000000002</v>
      </c>
      <c r="C26" s="189">
        <v>86.82</v>
      </c>
      <c r="D26" s="189">
        <v>545.66999999999996</v>
      </c>
      <c r="E26" s="189">
        <v>596.08399999999995</v>
      </c>
      <c r="F26" s="190">
        <v>9.2389172943354225</v>
      </c>
    </row>
    <row r="27" spans="1:7" ht="15.6" customHeight="1" x14ac:dyDescent="0.25">
      <c r="A27" s="188" t="s">
        <v>173</v>
      </c>
      <c r="B27" s="189">
        <v>849.9430000000001</v>
      </c>
      <c r="C27" s="189">
        <v>876.87400000000002</v>
      </c>
      <c r="D27" s="189">
        <v>11925.403</v>
      </c>
      <c r="E27" s="189">
        <v>12768.516</v>
      </c>
      <c r="F27" s="190">
        <v>7.0698910552540752</v>
      </c>
    </row>
    <row r="28" spans="1:7" ht="15.6" customHeight="1" x14ac:dyDescent="0.25">
      <c r="A28" s="188" t="s">
        <v>177</v>
      </c>
      <c r="B28" s="189">
        <v>168.68100000000001</v>
      </c>
      <c r="C28" s="189">
        <v>237.33500000000001</v>
      </c>
      <c r="D28" s="189">
        <v>1892.1479999999999</v>
      </c>
      <c r="E28" s="189">
        <v>1193.242999999999</v>
      </c>
      <c r="F28" s="190">
        <v>-36.937121197707597</v>
      </c>
    </row>
    <row r="29" spans="1:7" ht="15.6" customHeight="1" x14ac:dyDescent="0.25">
      <c r="A29" s="188" t="s">
        <v>178</v>
      </c>
      <c r="B29" s="189">
        <v>209.11500000000001</v>
      </c>
      <c r="C29" s="189">
        <v>332.46800000000002</v>
      </c>
      <c r="D29" s="189">
        <v>2939.877</v>
      </c>
      <c r="E29" s="189">
        <v>2250.9180000000001</v>
      </c>
      <c r="F29" s="190">
        <v>-23.434960034042248</v>
      </c>
    </row>
    <row r="30" spans="1:7" ht="15.6" customHeight="1" x14ac:dyDescent="0.25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 x14ac:dyDescent="0.25">
      <c r="A31" s="188" t="s">
        <v>180</v>
      </c>
      <c r="B31" s="189">
        <v>235.797</v>
      </c>
      <c r="C31" s="189">
        <v>134.565</v>
      </c>
      <c r="D31" s="189">
        <v>1560.146</v>
      </c>
      <c r="E31" s="189">
        <v>876.30499999999995</v>
      </c>
      <c r="F31" s="190">
        <v>-43.831859325986159</v>
      </c>
    </row>
    <row r="32" spans="1:7" ht="15.6" customHeight="1" x14ac:dyDescent="0.25">
      <c r="A32" s="188" t="s">
        <v>181</v>
      </c>
      <c r="B32" s="189">
        <v>41.052</v>
      </c>
      <c r="C32" s="189">
        <v>41.052000000000007</v>
      </c>
      <c r="D32" s="189">
        <v>1332.66</v>
      </c>
      <c r="E32" s="189">
        <v>791.34700000000021</v>
      </c>
      <c r="F32" s="190">
        <v>-40.618987588732303</v>
      </c>
    </row>
    <row r="33" spans="1:6" ht="15.6" customHeight="1" x14ac:dyDescent="0.25">
      <c r="A33" s="188" t="s">
        <v>182</v>
      </c>
      <c r="B33" s="189">
        <v>2964.8719999999998</v>
      </c>
      <c r="C33" s="189">
        <v>2706.739</v>
      </c>
      <c r="D33" s="189">
        <v>20938.075000000001</v>
      </c>
      <c r="E33" s="189">
        <v>18771.717000000001</v>
      </c>
      <c r="F33" s="190">
        <v>-10.34650033491619</v>
      </c>
    </row>
    <row r="34" spans="1:6" ht="15.6" customHeight="1" x14ac:dyDescent="0.25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 x14ac:dyDescent="0.25">
      <c r="A35" s="156" t="s">
        <v>153</v>
      </c>
      <c r="B35" s="76">
        <f>SUM(B7:B34)</f>
        <v>11807.434999999999</v>
      </c>
      <c r="C35" s="77">
        <f>SUM(C7:C34)</f>
        <v>11655.072</v>
      </c>
      <c r="D35" s="76">
        <f>SUM(D7:D34)</f>
        <v>94692.280999999988</v>
      </c>
      <c r="E35" s="78">
        <f>SUM(E7:E34)</f>
        <v>95577.59599999999</v>
      </c>
      <c r="F35" s="140">
        <f>E35*100/D35-100</f>
        <v>0.93493893129473804</v>
      </c>
    </row>
    <row r="36" spans="1:6" ht="15.6" customHeight="1" x14ac:dyDescent="0.25">
      <c r="A36" s="73" t="s">
        <v>86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5" priority="2">
      <formula>MOD(ROW(),2)=0</formula>
    </cfRule>
  </conditionalFormatting>
  <conditionalFormatting sqref="F7:F35">
    <cfRule type="expression" dxfId="5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A68BA-4BC3-4561-99E1-7506801A7F26}">
  <sheetPr codeName="Hoja13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61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3579</v>
      </c>
      <c r="C7" s="189">
        <v>3605</v>
      </c>
      <c r="D7" s="189">
        <v>36624</v>
      </c>
      <c r="E7" s="189">
        <v>42385</v>
      </c>
      <c r="F7" s="190">
        <v>15.73012232415903</v>
      </c>
      <c r="G7" s="37"/>
    </row>
    <row r="8" spans="1:14" ht="15.6" customHeight="1" x14ac:dyDescent="0.25">
      <c r="A8" s="188" t="s">
        <v>11</v>
      </c>
      <c r="B8" s="189">
        <v>1969</v>
      </c>
      <c r="C8" s="189">
        <v>5810</v>
      </c>
      <c r="D8" s="189">
        <v>15923</v>
      </c>
      <c r="E8" s="189">
        <v>15453</v>
      </c>
      <c r="F8" s="190">
        <v>-2.9517050807008749</v>
      </c>
      <c r="G8" s="6"/>
    </row>
    <row r="9" spans="1:14" ht="15.6" customHeight="1" x14ac:dyDescent="0.25">
      <c r="A9" s="188" t="s">
        <v>8</v>
      </c>
      <c r="B9" s="189">
        <v>14264</v>
      </c>
      <c r="C9" s="189">
        <v>11008</v>
      </c>
      <c r="D9" s="189">
        <v>67451</v>
      </c>
      <c r="E9" s="189">
        <v>57620</v>
      </c>
      <c r="F9" s="190">
        <v>-14.575024832841621</v>
      </c>
      <c r="G9" s="6"/>
    </row>
    <row r="10" spans="1:14" ht="15.6" customHeight="1" x14ac:dyDescent="0.25">
      <c r="A10" s="188" t="s">
        <v>10</v>
      </c>
      <c r="B10" s="189">
        <v>5103</v>
      </c>
      <c r="C10" s="189">
        <v>3761</v>
      </c>
      <c r="D10" s="189">
        <v>31519</v>
      </c>
      <c r="E10" s="189">
        <v>33411</v>
      </c>
      <c r="F10" s="190">
        <v>6.0027285129604318</v>
      </c>
    </row>
    <row r="11" spans="1:14" ht="15.6" customHeight="1" x14ac:dyDescent="0.25">
      <c r="A11" s="188" t="s">
        <v>9</v>
      </c>
      <c r="B11" s="189">
        <v>259397</v>
      </c>
      <c r="C11" s="189">
        <v>278232</v>
      </c>
      <c r="D11" s="189">
        <v>2345902</v>
      </c>
      <c r="E11" s="189">
        <v>1991632</v>
      </c>
      <c r="F11" s="190">
        <v>-15.10165386277858</v>
      </c>
    </row>
    <row r="12" spans="1:14" ht="15.6" customHeight="1" x14ac:dyDescent="0.25">
      <c r="A12" s="188" t="s">
        <v>6</v>
      </c>
      <c r="B12" s="189">
        <v>7169</v>
      </c>
      <c r="C12" s="189">
        <v>13690</v>
      </c>
      <c r="D12" s="189">
        <v>72819</v>
      </c>
      <c r="E12" s="189">
        <v>84850</v>
      </c>
      <c r="F12" s="190">
        <v>16.52178689627706</v>
      </c>
    </row>
    <row r="13" spans="1:14" ht="15.6" customHeight="1" x14ac:dyDescent="0.25">
      <c r="A13" s="188" t="s">
        <v>175</v>
      </c>
      <c r="B13" s="189">
        <v>20794</v>
      </c>
      <c r="C13" s="189">
        <v>15452</v>
      </c>
      <c r="D13" s="189">
        <v>114187</v>
      </c>
      <c r="E13" s="189">
        <v>92364</v>
      </c>
      <c r="F13" s="190">
        <v>-19.111632672721061</v>
      </c>
    </row>
    <row r="14" spans="1:14" ht="15.6" customHeight="1" x14ac:dyDescent="0.25">
      <c r="A14" s="188" t="s">
        <v>148</v>
      </c>
      <c r="B14" s="189">
        <v>183831</v>
      </c>
      <c r="C14" s="189">
        <v>157348</v>
      </c>
      <c r="D14" s="189">
        <v>1209809</v>
      </c>
      <c r="E14" s="189">
        <v>1146506</v>
      </c>
      <c r="F14" s="190">
        <v>-5.2324788458343363</v>
      </c>
    </row>
    <row r="15" spans="1:14" ht="15.6" customHeight="1" x14ac:dyDescent="0.25">
      <c r="A15" s="188" t="s">
        <v>145</v>
      </c>
      <c r="B15" s="189">
        <v>13325</v>
      </c>
      <c r="C15" s="189">
        <v>2495</v>
      </c>
      <c r="D15" s="189">
        <v>98836</v>
      </c>
      <c r="E15" s="189">
        <v>17034</v>
      </c>
      <c r="F15" s="190">
        <v>-82.765389129466996</v>
      </c>
    </row>
    <row r="16" spans="1:14" ht="15.6" customHeight="1" x14ac:dyDescent="0.5">
      <c r="A16" s="188" t="s">
        <v>144</v>
      </c>
      <c r="B16" s="189">
        <v>15550</v>
      </c>
      <c r="C16" s="189">
        <v>20076</v>
      </c>
      <c r="D16" s="189">
        <v>128340</v>
      </c>
      <c r="E16" s="189">
        <v>166163</v>
      </c>
      <c r="F16" s="190">
        <v>29.4709365747234</v>
      </c>
      <c r="G16" s="1"/>
    </row>
    <row r="17" spans="1:7" ht="15.6" customHeight="1" x14ac:dyDescent="0.35">
      <c r="A17" s="188" t="s">
        <v>150</v>
      </c>
      <c r="B17" s="189">
        <v>2288</v>
      </c>
      <c r="C17" s="189">
        <v>2011</v>
      </c>
      <c r="D17" s="189">
        <v>20562</v>
      </c>
      <c r="E17" s="189">
        <v>15615</v>
      </c>
      <c r="F17" s="190">
        <v>-24.058943682521161</v>
      </c>
      <c r="G17" s="2"/>
    </row>
    <row r="18" spans="1:7" ht="15.6" customHeight="1" x14ac:dyDescent="0.25">
      <c r="A18" s="188" t="s">
        <v>147</v>
      </c>
      <c r="B18" s="189">
        <v>62749</v>
      </c>
      <c r="C18" s="189">
        <v>64307</v>
      </c>
      <c r="D18" s="189">
        <v>363127</v>
      </c>
      <c r="E18" s="189">
        <v>489066</v>
      </c>
      <c r="F18" s="190">
        <v>34.681805539108893</v>
      </c>
    </row>
    <row r="19" spans="1:7" ht="15.6" customHeight="1" x14ac:dyDescent="0.25">
      <c r="A19" s="188" t="s">
        <v>143</v>
      </c>
      <c r="B19" s="189">
        <v>1752</v>
      </c>
      <c r="C19" s="189">
        <v>2127</v>
      </c>
      <c r="D19" s="189">
        <v>9705</v>
      </c>
      <c r="E19" s="189">
        <v>12060</v>
      </c>
      <c r="F19" s="190">
        <v>24.265842349304481</v>
      </c>
    </row>
    <row r="20" spans="1:7" ht="15.6" customHeight="1" x14ac:dyDescent="0.25">
      <c r="A20" s="188" t="s">
        <v>142</v>
      </c>
      <c r="B20" s="189">
        <v>0</v>
      </c>
      <c r="C20" s="189">
        <v>0</v>
      </c>
      <c r="D20" s="189">
        <v>20508</v>
      </c>
      <c r="E20" s="189">
        <v>0</v>
      </c>
      <c r="F20" s="190">
        <v>-100</v>
      </c>
    </row>
    <row r="21" spans="1:7" ht="15.6" customHeight="1" x14ac:dyDescent="0.25">
      <c r="A21" s="188" t="s">
        <v>149</v>
      </c>
      <c r="B21" s="189">
        <v>17123</v>
      </c>
      <c r="C21" s="189">
        <v>9634</v>
      </c>
      <c r="D21" s="189">
        <v>111077</v>
      </c>
      <c r="E21" s="189">
        <v>71524</v>
      </c>
      <c r="F21" s="190">
        <v>-35.60863184997794</v>
      </c>
    </row>
    <row r="22" spans="1:7" ht="15.6" customHeight="1" x14ac:dyDescent="0.25">
      <c r="A22" s="188" t="s">
        <v>146</v>
      </c>
      <c r="B22" s="189">
        <v>216124</v>
      </c>
      <c r="C22" s="189">
        <v>220315</v>
      </c>
      <c r="D22" s="189">
        <v>1950909</v>
      </c>
      <c r="E22" s="189">
        <v>1986384</v>
      </c>
      <c r="F22" s="190">
        <v>1.818383122944226</v>
      </c>
    </row>
    <row r="23" spans="1:7" ht="15.6" customHeight="1" x14ac:dyDescent="0.25">
      <c r="A23" s="188" t="s">
        <v>165</v>
      </c>
      <c r="B23" s="189">
        <v>5866</v>
      </c>
      <c r="C23" s="189">
        <v>7051</v>
      </c>
      <c r="D23" s="189">
        <v>50753</v>
      </c>
      <c r="E23" s="189">
        <v>45038</v>
      </c>
      <c r="F23" s="190">
        <v>-11.260418103363349</v>
      </c>
    </row>
    <row r="24" spans="1:7" ht="15.6" customHeight="1" x14ac:dyDescent="0.25">
      <c r="A24" s="188" t="s">
        <v>141</v>
      </c>
      <c r="B24" s="189">
        <v>1848</v>
      </c>
      <c r="C24" s="189">
        <v>1770</v>
      </c>
      <c r="D24" s="189">
        <v>17986</v>
      </c>
      <c r="E24" s="189">
        <v>16498</v>
      </c>
      <c r="F24" s="190">
        <v>-8.2731013010118915</v>
      </c>
    </row>
    <row r="25" spans="1:7" ht="15.6" customHeight="1" x14ac:dyDescent="0.25">
      <c r="A25" s="188" t="s">
        <v>140</v>
      </c>
      <c r="B25" s="189">
        <v>46</v>
      </c>
      <c r="C25" s="189">
        <v>0</v>
      </c>
      <c r="D25" s="189">
        <v>3319</v>
      </c>
      <c r="E25" s="189">
        <v>770</v>
      </c>
      <c r="F25" s="190">
        <v>-76.800241036456768</v>
      </c>
    </row>
    <row r="26" spans="1:7" ht="15.6" customHeight="1" x14ac:dyDescent="0.25">
      <c r="A26" s="188" t="s">
        <v>152</v>
      </c>
      <c r="B26" s="189">
        <v>2698</v>
      </c>
      <c r="C26" s="189">
        <v>3340</v>
      </c>
      <c r="D26" s="189">
        <v>17800</v>
      </c>
      <c r="E26" s="189">
        <v>18247</v>
      </c>
      <c r="F26" s="190">
        <v>2.5112359550561791</v>
      </c>
    </row>
    <row r="27" spans="1:7" ht="15.6" customHeight="1" x14ac:dyDescent="0.25">
      <c r="A27" s="188" t="s">
        <v>173</v>
      </c>
      <c r="B27" s="189">
        <v>1444</v>
      </c>
      <c r="C27" s="189">
        <v>1892</v>
      </c>
      <c r="D27" s="189">
        <v>17336</v>
      </c>
      <c r="E27" s="189">
        <v>20705</v>
      </c>
      <c r="F27" s="190">
        <v>19.433548684817719</v>
      </c>
    </row>
    <row r="28" spans="1:7" ht="15.6" customHeight="1" x14ac:dyDescent="0.25">
      <c r="A28" s="188" t="s">
        <v>177</v>
      </c>
      <c r="B28" s="189">
        <v>94739</v>
      </c>
      <c r="C28" s="189">
        <v>52102</v>
      </c>
      <c r="D28" s="189">
        <v>603448</v>
      </c>
      <c r="E28" s="189">
        <v>504431</v>
      </c>
      <c r="F28" s="190">
        <v>-16.408538929617791</v>
      </c>
    </row>
    <row r="29" spans="1:7" ht="15.6" customHeight="1" x14ac:dyDescent="0.25">
      <c r="A29" s="188" t="s">
        <v>178</v>
      </c>
      <c r="B29" s="189">
        <v>4652</v>
      </c>
      <c r="C29" s="189">
        <v>3685</v>
      </c>
      <c r="D29" s="189">
        <v>37231</v>
      </c>
      <c r="E29" s="189">
        <v>34629</v>
      </c>
      <c r="F29" s="190">
        <v>-6.9887996562004826</v>
      </c>
    </row>
    <row r="30" spans="1:7" ht="15.6" customHeight="1" x14ac:dyDescent="0.25">
      <c r="A30" s="188" t="s">
        <v>179</v>
      </c>
      <c r="B30" s="189">
        <v>2343</v>
      </c>
      <c r="C30" s="189">
        <v>2422</v>
      </c>
      <c r="D30" s="189">
        <v>21327</v>
      </c>
      <c r="E30" s="189">
        <v>24370</v>
      </c>
      <c r="F30" s="190">
        <v>14.26829840108782</v>
      </c>
    </row>
    <row r="31" spans="1:7" ht="15.6" customHeight="1" x14ac:dyDescent="0.25">
      <c r="A31" s="188" t="s">
        <v>180</v>
      </c>
      <c r="B31" s="189">
        <v>8117</v>
      </c>
      <c r="C31" s="189">
        <v>13622</v>
      </c>
      <c r="D31" s="189">
        <v>73680</v>
      </c>
      <c r="E31" s="189">
        <v>70254</v>
      </c>
      <c r="F31" s="190">
        <v>-4.6498371335504913</v>
      </c>
    </row>
    <row r="32" spans="1:7" ht="15.6" customHeight="1" x14ac:dyDescent="0.25">
      <c r="A32" s="188" t="s">
        <v>181</v>
      </c>
      <c r="B32" s="189">
        <v>55638</v>
      </c>
      <c r="C32" s="189">
        <v>51586</v>
      </c>
      <c r="D32" s="189">
        <v>407276</v>
      </c>
      <c r="E32" s="189">
        <v>352906</v>
      </c>
      <c r="F32" s="190">
        <v>-13.349669511584279</v>
      </c>
    </row>
    <row r="33" spans="1:6" ht="15.6" customHeight="1" x14ac:dyDescent="0.25">
      <c r="A33" s="188" t="s">
        <v>182</v>
      </c>
      <c r="B33" s="189">
        <v>7629</v>
      </c>
      <c r="C33" s="189">
        <v>5583</v>
      </c>
      <c r="D33" s="189">
        <v>82390</v>
      </c>
      <c r="E33" s="189">
        <v>80799</v>
      </c>
      <c r="F33" s="190">
        <v>-1.9310595946110001</v>
      </c>
    </row>
    <row r="34" spans="1:6" ht="15.6" customHeight="1" x14ac:dyDescent="0.25">
      <c r="A34" s="188" t="s">
        <v>183</v>
      </c>
      <c r="B34" s="189">
        <v>263</v>
      </c>
      <c r="C34" s="189">
        <v>516</v>
      </c>
      <c r="D34" s="189">
        <v>6178</v>
      </c>
      <c r="E34" s="189">
        <v>4829</v>
      </c>
      <c r="F34" s="190">
        <v>-21.835545483975391</v>
      </c>
    </row>
    <row r="35" spans="1:6" ht="15.6" customHeight="1" x14ac:dyDescent="0.25">
      <c r="A35" s="156" t="s">
        <v>153</v>
      </c>
      <c r="B35" s="76">
        <f>SUM(B7:B34)</f>
        <v>1010300</v>
      </c>
      <c r="C35" s="77">
        <f>SUM(C7:C34)</f>
        <v>953440</v>
      </c>
      <c r="D35" s="178">
        <f>SUM(D7:D34)</f>
        <v>7936022</v>
      </c>
      <c r="E35" s="178">
        <f>SUM(E7:E34)</f>
        <v>7395543</v>
      </c>
      <c r="F35" s="140">
        <f>E35*100/D35-100</f>
        <v>-6.8104523903789556</v>
      </c>
    </row>
    <row r="36" spans="1:6" ht="15.6" customHeight="1" x14ac:dyDescent="0.25">
      <c r="A36" s="73" t="s">
        <v>160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53" priority="2">
      <formula>MOD(ROW(),2)=0</formula>
    </cfRule>
  </conditionalFormatting>
  <conditionalFormatting sqref="F7:F35">
    <cfRule type="expression" dxfId="5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67C210-CA8A-45D8-9C1A-A08641FC8FD5}">
  <sheetPr codeName="Hoja14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62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2442</v>
      </c>
      <c r="C7" s="189">
        <v>2734</v>
      </c>
      <c r="D7" s="189">
        <v>17090</v>
      </c>
      <c r="E7" s="189">
        <v>22996</v>
      </c>
      <c r="F7" s="190">
        <v>34.558221181977757</v>
      </c>
      <c r="G7" s="37"/>
    </row>
    <row r="8" spans="1:14" ht="15.6" customHeight="1" x14ac:dyDescent="0.25">
      <c r="A8" s="188" t="s">
        <v>11</v>
      </c>
      <c r="B8" s="189">
        <v>98</v>
      </c>
      <c r="C8" s="189">
        <v>133</v>
      </c>
      <c r="D8" s="189">
        <v>758</v>
      </c>
      <c r="E8" s="189">
        <v>1076</v>
      </c>
      <c r="F8" s="190">
        <v>41.95250659630608</v>
      </c>
      <c r="G8" s="6"/>
    </row>
    <row r="9" spans="1:14" ht="15.6" customHeight="1" x14ac:dyDescent="0.25">
      <c r="A9" s="188" t="s">
        <v>8</v>
      </c>
      <c r="B9" s="189">
        <v>6952</v>
      </c>
      <c r="C9" s="189">
        <v>5471</v>
      </c>
      <c r="D9" s="189">
        <v>30319</v>
      </c>
      <c r="E9" s="189">
        <v>24878</v>
      </c>
      <c r="F9" s="190">
        <v>-17.945842540980909</v>
      </c>
      <c r="G9" s="6"/>
    </row>
    <row r="10" spans="1:14" ht="15.6" customHeight="1" x14ac:dyDescent="0.25">
      <c r="A10" s="188" t="s">
        <v>10</v>
      </c>
      <c r="B10" s="189">
        <v>997</v>
      </c>
      <c r="C10" s="189">
        <v>763</v>
      </c>
      <c r="D10" s="189">
        <v>8730</v>
      </c>
      <c r="E10" s="189">
        <v>8972</v>
      </c>
      <c r="F10" s="190">
        <v>2.7720504009163851</v>
      </c>
    </row>
    <row r="11" spans="1:14" ht="15.6" customHeight="1" x14ac:dyDescent="0.25">
      <c r="A11" s="188" t="s">
        <v>9</v>
      </c>
      <c r="B11" s="189">
        <v>244824</v>
      </c>
      <c r="C11" s="189">
        <v>265082</v>
      </c>
      <c r="D11" s="189">
        <v>2237453</v>
      </c>
      <c r="E11" s="189">
        <v>1903456</v>
      </c>
      <c r="F11" s="190">
        <v>-14.927553785487341</v>
      </c>
    </row>
    <row r="12" spans="1:14" ht="15.6" customHeight="1" x14ac:dyDescent="0.25">
      <c r="A12" s="188" t="s">
        <v>6</v>
      </c>
      <c r="B12" s="189">
        <v>1436</v>
      </c>
      <c r="C12" s="189">
        <v>1835</v>
      </c>
      <c r="D12" s="189">
        <v>18237</v>
      </c>
      <c r="E12" s="189">
        <v>19028</v>
      </c>
      <c r="F12" s="190">
        <v>4.3373361846795007</v>
      </c>
    </row>
    <row r="13" spans="1:14" ht="15.6" customHeight="1" x14ac:dyDescent="0.25">
      <c r="A13" s="188" t="s">
        <v>175</v>
      </c>
      <c r="B13" s="189">
        <v>46</v>
      </c>
      <c r="C13" s="189">
        <v>36</v>
      </c>
      <c r="D13" s="189">
        <v>604</v>
      </c>
      <c r="E13" s="189">
        <v>189</v>
      </c>
      <c r="F13" s="190">
        <v>-68.708609271523187</v>
      </c>
    </row>
    <row r="14" spans="1:14" ht="15.6" customHeight="1" x14ac:dyDescent="0.25">
      <c r="A14" s="188" t="s">
        <v>148</v>
      </c>
      <c r="B14" s="189">
        <v>157143</v>
      </c>
      <c r="C14" s="189">
        <v>125319</v>
      </c>
      <c r="D14" s="189">
        <v>1033588</v>
      </c>
      <c r="E14" s="189">
        <v>923293</v>
      </c>
      <c r="F14" s="190">
        <v>-10.671079772597979</v>
      </c>
    </row>
    <row r="15" spans="1:14" ht="15.6" customHeight="1" x14ac:dyDescent="0.25">
      <c r="A15" s="188" t="s">
        <v>145</v>
      </c>
      <c r="B15" s="189">
        <v>6929</v>
      </c>
      <c r="C15" s="189">
        <v>2018</v>
      </c>
      <c r="D15" s="189">
        <v>52022</v>
      </c>
      <c r="E15" s="189">
        <v>14085</v>
      </c>
      <c r="F15" s="190">
        <v>-72.924916381530892</v>
      </c>
    </row>
    <row r="16" spans="1:14" ht="15.6" customHeight="1" x14ac:dyDescent="0.5">
      <c r="A16" s="188" t="s">
        <v>144</v>
      </c>
      <c r="B16" s="189">
        <v>715</v>
      </c>
      <c r="C16" s="189">
        <v>1058</v>
      </c>
      <c r="D16" s="189">
        <v>5730</v>
      </c>
      <c r="E16" s="189">
        <v>24515</v>
      </c>
      <c r="F16" s="190">
        <v>327.83595113438048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 x14ac:dyDescent="0.25">
      <c r="A18" s="188" t="s">
        <v>147</v>
      </c>
      <c r="B18" s="189">
        <v>60718</v>
      </c>
      <c r="C18" s="189">
        <v>61691</v>
      </c>
      <c r="D18" s="189">
        <v>347357</v>
      </c>
      <c r="E18" s="189">
        <v>465544</v>
      </c>
      <c r="F18" s="190">
        <v>34.024648992247172</v>
      </c>
    </row>
    <row r="19" spans="1:7" ht="15.6" customHeight="1" x14ac:dyDescent="0.25">
      <c r="A19" s="188" t="s">
        <v>143</v>
      </c>
      <c r="B19" s="189">
        <v>751</v>
      </c>
      <c r="C19" s="189">
        <v>938</v>
      </c>
      <c r="D19" s="189">
        <v>5271</v>
      </c>
      <c r="E19" s="189">
        <v>5974</v>
      </c>
      <c r="F19" s="190">
        <v>13.33712767975716</v>
      </c>
    </row>
    <row r="20" spans="1:7" ht="15.6" customHeight="1" x14ac:dyDescent="0.25">
      <c r="A20" s="188" t="s">
        <v>142</v>
      </c>
      <c r="B20" s="189">
        <v>0</v>
      </c>
      <c r="C20" s="189">
        <v>0</v>
      </c>
      <c r="D20" s="189">
        <v>20508</v>
      </c>
      <c r="E20" s="189">
        <v>0</v>
      </c>
      <c r="F20" s="190">
        <v>-100</v>
      </c>
    </row>
    <row r="21" spans="1:7" ht="15.6" customHeight="1" x14ac:dyDescent="0.25">
      <c r="A21" s="188" t="s">
        <v>149</v>
      </c>
      <c r="B21" s="189">
        <v>14794</v>
      </c>
      <c r="C21" s="189">
        <v>7514</v>
      </c>
      <c r="D21" s="189">
        <v>91813</v>
      </c>
      <c r="E21" s="189">
        <v>53069</v>
      </c>
      <c r="F21" s="190">
        <v>-42.198817160968488</v>
      </c>
    </row>
    <row r="22" spans="1:7" ht="15.6" customHeight="1" x14ac:dyDescent="0.25">
      <c r="A22" s="188" t="s">
        <v>146</v>
      </c>
      <c r="B22" s="189">
        <v>196904</v>
      </c>
      <c r="C22" s="189">
        <v>202742</v>
      </c>
      <c r="D22" s="189">
        <v>1778017</v>
      </c>
      <c r="E22" s="189">
        <v>1798287</v>
      </c>
      <c r="F22" s="190">
        <v>1.1400340941622029</v>
      </c>
    </row>
    <row r="23" spans="1:7" ht="15.6" customHeight="1" x14ac:dyDescent="0.25">
      <c r="A23" s="188" t="s">
        <v>165</v>
      </c>
      <c r="B23" s="189">
        <v>2713</v>
      </c>
      <c r="C23" s="189">
        <v>4225</v>
      </c>
      <c r="D23" s="189">
        <v>23545</v>
      </c>
      <c r="E23" s="189">
        <v>21045</v>
      </c>
      <c r="F23" s="190">
        <v>-10.61796559779147</v>
      </c>
    </row>
    <row r="24" spans="1:7" ht="15.6" customHeight="1" x14ac:dyDescent="0.25">
      <c r="A24" s="188" t="s">
        <v>141</v>
      </c>
      <c r="B24" s="189">
        <v>696</v>
      </c>
      <c r="C24" s="189">
        <v>1243</v>
      </c>
      <c r="D24" s="189">
        <v>9744</v>
      </c>
      <c r="E24" s="189">
        <v>10907</v>
      </c>
      <c r="F24" s="190">
        <v>11.935550082101811</v>
      </c>
    </row>
    <row r="25" spans="1:7" ht="15.6" customHeight="1" x14ac:dyDescent="0.25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 x14ac:dyDescent="0.25">
      <c r="A26" s="188" t="s">
        <v>152</v>
      </c>
      <c r="B26" s="189">
        <v>1963</v>
      </c>
      <c r="C26" s="189">
        <v>2227</v>
      </c>
      <c r="D26" s="189">
        <v>11169</v>
      </c>
      <c r="E26" s="189">
        <v>12163</v>
      </c>
      <c r="F26" s="190">
        <v>8.8996329125257461</v>
      </c>
    </row>
    <row r="27" spans="1:7" ht="15.6" customHeight="1" x14ac:dyDescent="0.25">
      <c r="A27" s="188" t="s">
        <v>173</v>
      </c>
      <c r="B27" s="189">
        <v>436</v>
      </c>
      <c r="C27" s="189">
        <v>638</v>
      </c>
      <c r="D27" s="189">
        <v>6730</v>
      </c>
      <c r="E27" s="189">
        <v>6777</v>
      </c>
      <c r="F27" s="190">
        <v>0.69836552748886049</v>
      </c>
    </row>
    <row r="28" spans="1:7" ht="15.6" customHeight="1" x14ac:dyDescent="0.25">
      <c r="A28" s="188" t="s">
        <v>177</v>
      </c>
      <c r="B28" s="189">
        <v>89193</v>
      </c>
      <c r="C28" s="189">
        <v>47374</v>
      </c>
      <c r="D28" s="189">
        <v>513086</v>
      </c>
      <c r="E28" s="189">
        <v>426779</v>
      </c>
      <c r="F28" s="190">
        <v>-16.821156687183048</v>
      </c>
    </row>
    <row r="29" spans="1:7" ht="15.6" customHeight="1" x14ac:dyDescent="0.25">
      <c r="A29" s="188" t="s">
        <v>178</v>
      </c>
      <c r="B29" s="189">
        <v>2228</v>
      </c>
      <c r="C29" s="189">
        <v>2419</v>
      </c>
      <c r="D29" s="189">
        <v>22251</v>
      </c>
      <c r="E29" s="189">
        <v>21129</v>
      </c>
      <c r="F29" s="190">
        <v>-5.0424700013482493</v>
      </c>
    </row>
    <row r="30" spans="1:7" ht="15.6" customHeight="1" x14ac:dyDescent="0.25">
      <c r="A30" s="188" t="s">
        <v>179</v>
      </c>
      <c r="B30" s="189">
        <v>1104</v>
      </c>
      <c r="C30" s="189">
        <v>1209</v>
      </c>
      <c r="D30" s="189">
        <v>10100</v>
      </c>
      <c r="E30" s="189">
        <v>10790</v>
      </c>
      <c r="F30" s="190">
        <v>6.8316831683168298</v>
      </c>
    </row>
    <row r="31" spans="1:7" ht="15.6" customHeight="1" x14ac:dyDescent="0.25">
      <c r="A31" s="188" t="s">
        <v>180</v>
      </c>
      <c r="B31" s="189">
        <v>1858</v>
      </c>
      <c r="C31" s="189">
        <v>5100</v>
      </c>
      <c r="D31" s="189">
        <v>21334</v>
      </c>
      <c r="E31" s="189">
        <v>25909</v>
      </c>
      <c r="F31" s="190">
        <v>21.444642354926419</v>
      </c>
    </row>
    <row r="32" spans="1:7" ht="15.6" customHeight="1" x14ac:dyDescent="0.25">
      <c r="A32" s="188" t="s">
        <v>181</v>
      </c>
      <c r="B32" s="189">
        <v>44264</v>
      </c>
      <c r="C32" s="189">
        <v>44020</v>
      </c>
      <c r="D32" s="189">
        <v>355829</v>
      </c>
      <c r="E32" s="189">
        <v>289846</v>
      </c>
      <c r="F32" s="190">
        <v>-18.54345767208406</v>
      </c>
    </row>
    <row r="33" spans="1:6" ht="15.6" customHeight="1" x14ac:dyDescent="0.25">
      <c r="A33" s="188" t="s">
        <v>182</v>
      </c>
      <c r="B33" s="189">
        <v>2879</v>
      </c>
      <c r="C33" s="189">
        <v>0</v>
      </c>
      <c r="D33" s="189">
        <v>42819</v>
      </c>
      <c r="E33" s="189">
        <v>41855</v>
      </c>
      <c r="F33" s="190">
        <v>-2.2513370232840511</v>
      </c>
    </row>
    <row r="34" spans="1:6" ht="15.6" customHeight="1" x14ac:dyDescent="0.25">
      <c r="A34" s="188" t="s">
        <v>183</v>
      </c>
      <c r="B34" s="189">
        <v>159</v>
      </c>
      <c r="C34" s="189">
        <v>112</v>
      </c>
      <c r="D34" s="189">
        <v>1928</v>
      </c>
      <c r="E34" s="189">
        <v>1454</v>
      </c>
      <c r="F34" s="190">
        <v>-24.585062240663898</v>
      </c>
    </row>
    <row r="35" spans="1:6" ht="15.6" customHeight="1" x14ac:dyDescent="0.25">
      <c r="A35" s="156" t="s">
        <v>153</v>
      </c>
      <c r="B35" s="76">
        <f>SUM(B7:B34)</f>
        <v>842242</v>
      </c>
      <c r="C35" s="77">
        <f>SUM(C7:C34)</f>
        <v>785901</v>
      </c>
      <c r="D35" s="76">
        <f>SUM(D7:D34)</f>
        <v>6666032</v>
      </c>
      <c r="E35" s="78">
        <f>SUM(E7:E34)</f>
        <v>6134016</v>
      </c>
      <c r="F35" s="140">
        <f>E35*100/D35-100</f>
        <v>-7.9809997911801247</v>
      </c>
    </row>
    <row r="36" spans="1:6" ht="15.6" customHeight="1" x14ac:dyDescent="0.25">
      <c r="A36" s="73" t="s">
        <v>82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51" priority="2">
      <formula>MOD(ROW(),2)=0</formula>
    </cfRule>
  </conditionalFormatting>
  <conditionalFormatting sqref="F7:F35">
    <cfRule type="expression" dxfId="5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7AF7FB-99C5-439A-88E5-309A4AF3966F}">
  <sheetPr codeName="Hoja15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63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 x14ac:dyDescent="0.25">
      <c r="A8" s="188" t="s">
        <v>11</v>
      </c>
      <c r="B8" s="189">
        <v>0</v>
      </c>
      <c r="C8" s="189">
        <v>0</v>
      </c>
      <c r="D8" s="189">
        <v>0</v>
      </c>
      <c r="E8" s="189">
        <v>0</v>
      </c>
      <c r="F8" s="190" t="s">
        <v>151</v>
      </c>
      <c r="G8" s="6"/>
    </row>
    <row r="9" spans="1:14" ht="15.6" customHeight="1" x14ac:dyDescent="0.25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 x14ac:dyDescent="0.25">
      <c r="A10" s="188" t="s">
        <v>10</v>
      </c>
      <c r="B10" s="189">
        <v>10000</v>
      </c>
      <c r="C10" s="189">
        <v>0</v>
      </c>
      <c r="D10" s="189">
        <v>10000</v>
      </c>
      <c r="E10" s="189">
        <v>14700</v>
      </c>
      <c r="F10" s="190">
        <v>47</v>
      </c>
    </row>
    <row r="11" spans="1:14" ht="15.6" customHeight="1" x14ac:dyDescent="0.25">
      <c r="A11" s="188" t="s">
        <v>9</v>
      </c>
      <c r="B11" s="189">
        <v>301965</v>
      </c>
      <c r="C11" s="189">
        <v>280013</v>
      </c>
      <c r="D11" s="189">
        <v>2436791</v>
      </c>
      <c r="E11" s="189">
        <v>2127397</v>
      </c>
      <c r="F11" s="190">
        <v>-12.69678031476643</v>
      </c>
    </row>
    <row r="12" spans="1:14" ht="15.6" customHeight="1" x14ac:dyDescent="0.25">
      <c r="A12" s="188" t="s">
        <v>6</v>
      </c>
      <c r="B12" s="189">
        <v>0</v>
      </c>
      <c r="C12" s="189">
        <v>0</v>
      </c>
      <c r="D12" s="189">
        <v>0</v>
      </c>
      <c r="E12" s="189">
        <v>0</v>
      </c>
      <c r="F12" s="190" t="s">
        <v>151</v>
      </c>
    </row>
    <row r="13" spans="1:14" ht="15.6" customHeight="1" x14ac:dyDescent="0.25">
      <c r="A13" s="188" t="s">
        <v>175</v>
      </c>
      <c r="B13" s="189">
        <v>0</v>
      </c>
      <c r="C13" s="189">
        <v>0</v>
      </c>
      <c r="D13" s="189">
        <v>0</v>
      </c>
      <c r="E13" s="189">
        <v>30</v>
      </c>
      <c r="F13" s="190" t="s">
        <v>151</v>
      </c>
    </row>
    <row r="14" spans="1:14" ht="15.6" customHeight="1" x14ac:dyDescent="0.25">
      <c r="A14" s="188" t="s">
        <v>148</v>
      </c>
      <c r="B14" s="189">
        <v>0</v>
      </c>
      <c r="C14" s="189">
        <v>0</v>
      </c>
      <c r="D14" s="189">
        <v>0</v>
      </c>
      <c r="E14" s="189">
        <v>0</v>
      </c>
      <c r="F14" s="190" t="s">
        <v>151</v>
      </c>
    </row>
    <row r="15" spans="1:14" ht="15.6" customHeight="1" x14ac:dyDescent="0.25">
      <c r="A15" s="188" t="s">
        <v>145</v>
      </c>
      <c r="B15" s="189">
        <v>6</v>
      </c>
      <c r="C15" s="189">
        <v>0</v>
      </c>
      <c r="D15" s="189">
        <v>1606</v>
      </c>
      <c r="E15" s="189">
        <v>0</v>
      </c>
      <c r="F15" s="190">
        <v>-100</v>
      </c>
    </row>
    <row r="16" spans="1:14" ht="15.6" customHeight="1" x14ac:dyDescent="0.5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 x14ac:dyDescent="0.25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 x14ac:dyDescent="0.25">
      <c r="A19" s="188" t="s">
        <v>143</v>
      </c>
      <c r="B19" s="189">
        <v>0</v>
      </c>
      <c r="C19" s="189">
        <v>0</v>
      </c>
      <c r="D19" s="189">
        <v>25</v>
      </c>
      <c r="E19" s="189">
        <v>5151</v>
      </c>
      <c r="F19" s="190">
        <v>20504</v>
      </c>
    </row>
    <row r="20" spans="1:7" ht="15.6" customHeight="1" x14ac:dyDescent="0.25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 x14ac:dyDescent="0.25">
      <c r="A21" s="188" t="s">
        <v>149</v>
      </c>
      <c r="B21" s="189">
        <v>0</v>
      </c>
      <c r="C21" s="189">
        <v>14770</v>
      </c>
      <c r="D21" s="189">
        <v>36249</v>
      </c>
      <c r="E21" s="189">
        <v>185613</v>
      </c>
      <c r="F21" s="190">
        <v>412.04998758586441</v>
      </c>
    </row>
    <row r="22" spans="1:7" ht="15.6" customHeight="1" x14ac:dyDescent="0.25">
      <c r="A22" s="188" t="s">
        <v>146</v>
      </c>
      <c r="B22" s="189">
        <v>0</v>
      </c>
      <c r="C22" s="189">
        <v>0</v>
      </c>
      <c r="D22" s="189">
        <v>28</v>
      </c>
      <c r="E22" s="189">
        <v>12</v>
      </c>
      <c r="F22" s="190">
        <v>-57.142857142857153</v>
      </c>
    </row>
    <row r="23" spans="1:7" ht="15.6" customHeight="1" x14ac:dyDescent="0.25">
      <c r="A23" s="188" t="s">
        <v>165</v>
      </c>
      <c r="B23" s="189">
        <v>0</v>
      </c>
      <c r="C23" s="189">
        <v>0</v>
      </c>
      <c r="D23" s="189">
        <v>0</v>
      </c>
      <c r="E23" s="189">
        <v>0</v>
      </c>
      <c r="F23" s="190" t="s">
        <v>151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 x14ac:dyDescent="0.25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 x14ac:dyDescent="0.25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 x14ac:dyDescent="0.25">
      <c r="A28" s="188" t="s">
        <v>177</v>
      </c>
      <c r="B28" s="189">
        <v>120</v>
      </c>
      <c r="C28" s="189">
        <v>3073</v>
      </c>
      <c r="D28" s="189">
        <v>1148</v>
      </c>
      <c r="E28" s="189">
        <v>6310</v>
      </c>
      <c r="F28" s="190">
        <v>449.65156794425081</v>
      </c>
    </row>
    <row r="29" spans="1:7" ht="15.6" customHeight="1" x14ac:dyDescent="0.25">
      <c r="A29" s="188" t="s">
        <v>178</v>
      </c>
      <c r="B29" s="189">
        <v>0</v>
      </c>
      <c r="C29" s="189">
        <v>0</v>
      </c>
      <c r="D29" s="189">
        <v>0</v>
      </c>
      <c r="E29" s="189">
        <v>0</v>
      </c>
      <c r="F29" s="190" t="s">
        <v>151</v>
      </c>
    </row>
    <row r="30" spans="1:7" ht="15.6" customHeight="1" x14ac:dyDescent="0.25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 x14ac:dyDescent="0.25">
      <c r="A31" s="188" t="s">
        <v>180</v>
      </c>
      <c r="B31" s="189">
        <v>0</v>
      </c>
      <c r="C31" s="189">
        <v>2914</v>
      </c>
      <c r="D31" s="189">
        <v>53128</v>
      </c>
      <c r="E31" s="189">
        <v>93483</v>
      </c>
      <c r="F31" s="190">
        <v>75.958063544646905</v>
      </c>
    </row>
    <row r="32" spans="1:7" ht="15.6" customHeight="1" x14ac:dyDescent="0.25">
      <c r="A32" s="188" t="s">
        <v>181</v>
      </c>
      <c r="B32" s="189">
        <v>0</v>
      </c>
      <c r="C32" s="189">
        <v>0</v>
      </c>
      <c r="D32" s="189">
        <v>0</v>
      </c>
      <c r="E32" s="189">
        <v>0</v>
      </c>
      <c r="F32" s="190" t="s">
        <v>151</v>
      </c>
    </row>
    <row r="33" spans="1:6" ht="15.6" customHeight="1" x14ac:dyDescent="0.25">
      <c r="A33" s="188" t="s">
        <v>182</v>
      </c>
      <c r="B33" s="189">
        <v>0</v>
      </c>
      <c r="C33" s="189">
        <v>0</v>
      </c>
      <c r="D33" s="189">
        <v>0</v>
      </c>
      <c r="E33" s="189">
        <v>84</v>
      </c>
      <c r="F33" s="190" t="s">
        <v>151</v>
      </c>
    </row>
    <row r="34" spans="1:6" ht="15.6" customHeight="1" x14ac:dyDescent="0.25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 x14ac:dyDescent="0.25">
      <c r="A35" s="156" t="s">
        <v>153</v>
      </c>
      <c r="B35" s="76">
        <f>SUM(B7:B34)</f>
        <v>312091</v>
      </c>
      <c r="C35" s="77">
        <f>SUM(C7:C34)</f>
        <v>300770</v>
      </c>
      <c r="D35" s="178">
        <f>SUM(D7:D34)</f>
        <v>2538975</v>
      </c>
      <c r="E35" s="178">
        <f>SUM(E7:E34)</f>
        <v>2432780</v>
      </c>
      <c r="F35" s="140">
        <f>E35*100/D35-100</f>
        <v>-4.1825933693715029</v>
      </c>
    </row>
    <row r="36" spans="1:6" ht="15.6" customHeight="1" x14ac:dyDescent="0.25">
      <c r="A36" s="73" t="s">
        <v>52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9" priority="2">
      <formula>MOD(ROW(),2)=0</formula>
    </cfRule>
  </conditionalFormatting>
  <conditionalFormatting sqref="F7:F35">
    <cfRule type="expression" dxfId="4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5ACA1B-A72B-4BCD-8997-C28C3DBCF193}">
  <sheetPr codeName="Hoja16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64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16590</v>
      </c>
      <c r="C7" s="189">
        <v>0</v>
      </c>
      <c r="D7" s="189">
        <v>370525</v>
      </c>
      <c r="E7" s="189">
        <v>181959</v>
      </c>
      <c r="F7" s="190">
        <v>-50.891572768369208</v>
      </c>
      <c r="G7" s="13"/>
    </row>
    <row r="8" spans="1:14" ht="15.6" customHeight="1" x14ac:dyDescent="0.25">
      <c r="A8" s="188" t="s">
        <v>11</v>
      </c>
      <c r="B8" s="189">
        <v>2277</v>
      </c>
      <c r="C8" s="189">
        <v>1680</v>
      </c>
      <c r="D8" s="189">
        <v>11298</v>
      </c>
      <c r="E8" s="189">
        <v>9619</v>
      </c>
      <c r="F8" s="190">
        <v>-14.861037351743679</v>
      </c>
      <c r="G8" s="6"/>
    </row>
    <row r="9" spans="1:14" ht="15.6" customHeight="1" x14ac:dyDescent="0.25">
      <c r="A9" s="188" t="s">
        <v>8</v>
      </c>
      <c r="B9" s="189">
        <v>279</v>
      </c>
      <c r="C9" s="189">
        <v>0</v>
      </c>
      <c r="D9" s="189">
        <v>1953</v>
      </c>
      <c r="E9" s="189">
        <v>197</v>
      </c>
      <c r="F9" s="190">
        <v>-89.912954429083456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6558</v>
      </c>
      <c r="D10" s="189">
        <v>0</v>
      </c>
      <c r="E10" s="189">
        <v>16768</v>
      </c>
      <c r="F10" s="190" t="s">
        <v>151</v>
      </c>
    </row>
    <row r="11" spans="1:14" ht="15.6" customHeight="1" x14ac:dyDescent="0.25">
      <c r="A11" s="188" t="s">
        <v>9</v>
      </c>
      <c r="B11" s="189">
        <v>5635317</v>
      </c>
      <c r="C11" s="189">
        <v>5045238</v>
      </c>
      <c r="D11" s="189">
        <v>43547281</v>
      </c>
      <c r="E11" s="189">
        <v>41174165</v>
      </c>
      <c r="F11" s="190">
        <v>-5.4495158951485374</v>
      </c>
    </row>
    <row r="12" spans="1:14" ht="15.6" customHeight="1" x14ac:dyDescent="0.25">
      <c r="A12" s="188" t="s">
        <v>6</v>
      </c>
      <c r="B12" s="189">
        <v>61902</v>
      </c>
      <c r="C12" s="189">
        <v>117313</v>
      </c>
      <c r="D12" s="189">
        <v>614034</v>
      </c>
      <c r="E12" s="189">
        <v>808047</v>
      </c>
      <c r="F12" s="190">
        <v>31.596458828012771</v>
      </c>
    </row>
    <row r="13" spans="1:14" ht="15.6" customHeight="1" x14ac:dyDescent="0.25">
      <c r="A13" s="188" t="s">
        <v>175</v>
      </c>
      <c r="B13" s="189">
        <v>843</v>
      </c>
      <c r="C13" s="189">
        <v>1656</v>
      </c>
      <c r="D13" s="189">
        <v>8502</v>
      </c>
      <c r="E13" s="189">
        <v>10113</v>
      </c>
      <c r="F13" s="190">
        <v>18.9484827099506</v>
      </c>
    </row>
    <row r="14" spans="1:14" ht="15.6" customHeight="1" x14ac:dyDescent="0.25">
      <c r="A14" s="188" t="s">
        <v>148</v>
      </c>
      <c r="B14" s="189">
        <v>1991941</v>
      </c>
      <c r="C14" s="189">
        <v>2054651</v>
      </c>
      <c r="D14" s="189">
        <v>18232241</v>
      </c>
      <c r="E14" s="189">
        <v>16372118</v>
      </c>
      <c r="F14" s="190">
        <v>-10.20238269118974</v>
      </c>
    </row>
    <row r="15" spans="1:14" ht="15.6" customHeight="1" x14ac:dyDescent="0.25">
      <c r="A15" s="188" t="s">
        <v>145</v>
      </c>
      <c r="B15" s="189">
        <v>12421</v>
      </c>
      <c r="C15" s="189">
        <v>9880</v>
      </c>
      <c r="D15" s="189">
        <v>99765</v>
      </c>
      <c r="E15" s="189">
        <v>49511</v>
      </c>
      <c r="F15" s="190">
        <v>-50.37237508144139</v>
      </c>
    </row>
    <row r="16" spans="1:14" ht="15.6" customHeight="1" x14ac:dyDescent="0.5">
      <c r="A16" s="188" t="s">
        <v>144</v>
      </c>
      <c r="B16" s="189">
        <v>0</v>
      </c>
      <c r="C16" s="189">
        <v>8</v>
      </c>
      <c r="D16" s="189">
        <v>88599</v>
      </c>
      <c r="E16" s="189">
        <v>14631</v>
      </c>
      <c r="F16" s="190">
        <v>-83.486269596722309</v>
      </c>
      <c r="G16" s="1"/>
    </row>
    <row r="17" spans="1:7" ht="15.6" customHeight="1" x14ac:dyDescent="0.35">
      <c r="A17" s="188" t="s">
        <v>150</v>
      </c>
      <c r="B17" s="189">
        <v>13799</v>
      </c>
      <c r="C17" s="189">
        <v>7100</v>
      </c>
      <c r="D17" s="189">
        <v>49022</v>
      </c>
      <c r="E17" s="189">
        <v>80220</v>
      </c>
      <c r="F17" s="190">
        <v>63.640814328260767</v>
      </c>
      <c r="G17" s="2"/>
    </row>
    <row r="18" spans="1:7" ht="15.6" customHeight="1" x14ac:dyDescent="0.25">
      <c r="A18" s="188" t="s">
        <v>147</v>
      </c>
      <c r="B18" s="189">
        <v>0</v>
      </c>
      <c r="C18" s="189">
        <v>0</v>
      </c>
      <c r="D18" s="189">
        <v>986</v>
      </c>
      <c r="E18" s="189">
        <v>0</v>
      </c>
      <c r="F18" s="190">
        <v>-100</v>
      </c>
    </row>
    <row r="19" spans="1:7" ht="15.6" customHeight="1" x14ac:dyDescent="0.25">
      <c r="A19" s="188" t="s">
        <v>143</v>
      </c>
      <c r="B19" s="189">
        <v>825</v>
      </c>
      <c r="C19" s="189">
        <v>50121</v>
      </c>
      <c r="D19" s="189">
        <v>342630</v>
      </c>
      <c r="E19" s="189">
        <v>257729</v>
      </c>
      <c r="F19" s="190">
        <v>-24.779207891895041</v>
      </c>
    </row>
    <row r="20" spans="1:7" ht="15.6" customHeight="1" x14ac:dyDescent="0.25">
      <c r="A20" s="188" t="s">
        <v>142</v>
      </c>
      <c r="B20" s="189">
        <v>175041</v>
      </c>
      <c r="C20" s="189">
        <v>14621</v>
      </c>
      <c r="D20" s="189">
        <v>1038202</v>
      </c>
      <c r="E20" s="189">
        <v>362247</v>
      </c>
      <c r="F20" s="190">
        <v>-65.108235198930458</v>
      </c>
    </row>
    <row r="21" spans="1:7" ht="15.6" customHeight="1" x14ac:dyDescent="0.25">
      <c r="A21" s="188" t="s">
        <v>149</v>
      </c>
      <c r="B21" s="189">
        <v>272090</v>
      </c>
      <c r="C21" s="189">
        <v>213490</v>
      </c>
      <c r="D21" s="189">
        <v>1753271</v>
      </c>
      <c r="E21" s="189">
        <v>1721781</v>
      </c>
      <c r="F21" s="190">
        <v>-1.7960714572932519</v>
      </c>
    </row>
    <row r="22" spans="1:7" ht="15.6" customHeight="1" x14ac:dyDescent="0.25">
      <c r="A22" s="188" t="s">
        <v>146</v>
      </c>
      <c r="B22" s="189">
        <v>1107785</v>
      </c>
      <c r="C22" s="189">
        <v>1637908</v>
      </c>
      <c r="D22" s="189">
        <v>9611692</v>
      </c>
      <c r="E22" s="189">
        <v>12143323</v>
      </c>
      <c r="F22" s="190">
        <v>26.339077448590739</v>
      </c>
    </row>
    <row r="23" spans="1:7" ht="15.6" customHeight="1" x14ac:dyDescent="0.25">
      <c r="A23" s="188" t="s">
        <v>165</v>
      </c>
      <c r="B23" s="189">
        <v>345076</v>
      </c>
      <c r="C23" s="189">
        <v>241844</v>
      </c>
      <c r="D23" s="189">
        <v>1566628</v>
      </c>
      <c r="E23" s="189">
        <v>2298545</v>
      </c>
      <c r="F23" s="190">
        <v>46.719259454063121</v>
      </c>
    </row>
    <row r="24" spans="1:7" ht="15.6" customHeight="1" x14ac:dyDescent="0.25">
      <c r="A24" s="188" t="s">
        <v>141</v>
      </c>
      <c r="B24" s="189">
        <v>560</v>
      </c>
      <c r="C24" s="189">
        <v>86</v>
      </c>
      <c r="D24" s="189">
        <v>6592</v>
      </c>
      <c r="E24" s="189">
        <v>693</v>
      </c>
      <c r="F24" s="190">
        <v>-89.487257281553397</v>
      </c>
    </row>
    <row r="25" spans="1:7" ht="15.6" customHeight="1" x14ac:dyDescent="0.25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 x14ac:dyDescent="0.25">
      <c r="A26" s="188" t="s">
        <v>152</v>
      </c>
      <c r="B26" s="189">
        <v>0</v>
      </c>
      <c r="C26" s="189">
        <v>348</v>
      </c>
      <c r="D26" s="189">
        <v>27285</v>
      </c>
      <c r="E26" s="189">
        <v>25559</v>
      </c>
      <c r="F26" s="190">
        <v>-6.325820047645224</v>
      </c>
    </row>
    <row r="27" spans="1:7" ht="15.6" customHeight="1" x14ac:dyDescent="0.25">
      <c r="A27" s="188" t="s">
        <v>173</v>
      </c>
      <c r="B27" s="189">
        <v>914</v>
      </c>
      <c r="C27" s="189">
        <v>0</v>
      </c>
      <c r="D27" s="189">
        <v>26316</v>
      </c>
      <c r="E27" s="189">
        <v>17787</v>
      </c>
      <c r="F27" s="190">
        <v>-32.409940720474239</v>
      </c>
    </row>
    <row r="28" spans="1:7" ht="15.6" customHeight="1" x14ac:dyDescent="0.25">
      <c r="A28" s="188" t="s">
        <v>177</v>
      </c>
      <c r="B28" s="189">
        <v>37469</v>
      </c>
      <c r="C28" s="189">
        <v>37861</v>
      </c>
      <c r="D28" s="189">
        <v>585646</v>
      </c>
      <c r="E28" s="189">
        <v>775072</v>
      </c>
      <c r="F28" s="190">
        <v>32.344795320039758</v>
      </c>
    </row>
    <row r="29" spans="1:7" ht="15.6" customHeight="1" x14ac:dyDescent="0.25">
      <c r="A29" s="188" t="s">
        <v>178</v>
      </c>
      <c r="B29" s="189">
        <v>34705</v>
      </c>
      <c r="C29" s="189">
        <v>34148</v>
      </c>
      <c r="D29" s="189">
        <v>237544</v>
      </c>
      <c r="E29" s="189">
        <v>222828</v>
      </c>
      <c r="F29" s="190">
        <v>-6.1950628094163562</v>
      </c>
    </row>
    <row r="30" spans="1:7" ht="15.6" customHeight="1" x14ac:dyDescent="0.25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 x14ac:dyDescent="0.25">
      <c r="A31" s="188" t="s">
        <v>180</v>
      </c>
      <c r="B31" s="189">
        <v>175141</v>
      </c>
      <c r="C31" s="189">
        <v>104110</v>
      </c>
      <c r="D31" s="189">
        <v>758396</v>
      </c>
      <c r="E31" s="189">
        <v>1312282</v>
      </c>
      <c r="F31" s="190">
        <v>73.033876760953376</v>
      </c>
    </row>
    <row r="32" spans="1:7" ht="15.6" customHeight="1" x14ac:dyDescent="0.25">
      <c r="A32" s="188" t="s">
        <v>181</v>
      </c>
      <c r="B32" s="189">
        <v>2668990</v>
      </c>
      <c r="C32" s="189">
        <v>2654696</v>
      </c>
      <c r="D32" s="189">
        <v>23066197</v>
      </c>
      <c r="E32" s="189">
        <v>21452906</v>
      </c>
      <c r="F32" s="190">
        <v>-6.9941785375369818</v>
      </c>
    </row>
    <row r="33" spans="1:6" ht="15.6" customHeight="1" x14ac:dyDescent="0.25">
      <c r="A33" s="188" t="s">
        <v>182</v>
      </c>
      <c r="B33" s="189">
        <v>43773</v>
      </c>
      <c r="C33" s="189">
        <v>31329</v>
      </c>
      <c r="D33" s="189">
        <v>356530</v>
      </c>
      <c r="E33" s="189">
        <v>296369</v>
      </c>
      <c r="F33" s="190">
        <v>-16.8740358455109</v>
      </c>
    </row>
    <row r="34" spans="1:6" ht="15.6" customHeight="1" x14ac:dyDescent="0.25">
      <c r="A34" s="188" t="s">
        <v>183</v>
      </c>
      <c r="B34" s="189">
        <v>0</v>
      </c>
      <c r="C34" s="189">
        <v>852</v>
      </c>
      <c r="D34" s="189">
        <v>1792</v>
      </c>
      <c r="E34" s="189">
        <v>20783</v>
      </c>
      <c r="F34" s="190">
        <v>1059.765625</v>
      </c>
    </row>
    <row r="35" spans="1:6" ht="15.6" customHeight="1" x14ac:dyDescent="0.25">
      <c r="A35" s="156" t="s">
        <v>153</v>
      </c>
      <c r="B35" s="76">
        <f>SUM(B7:B34)</f>
        <v>12597738</v>
      </c>
      <c r="C35" s="77">
        <f>SUM(C7:C34)</f>
        <v>12265498</v>
      </c>
      <c r="D35" s="178">
        <f>SUM(D7:D34)</f>
        <v>102402927</v>
      </c>
      <c r="E35" s="178">
        <f>SUM(E7:E34)</f>
        <v>99625252</v>
      </c>
      <c r="F35" s="177">
        <f>E35*100/D35-100</f>
        <v>-2.7124957082525611</v>
      </c>
    </row>
    <row r="36" spans="1:6" ht="15.6" customHeight="1" x14ac:dyDescent="0.25">
      <c r="A36" s="73" t="s">
        <v>65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47" priority="2">
      <formula>MOD(ROW(),2)=0</formula>
    </cfRule>
  </conditionalFormatting>
  <conditionalFormatting sqref="F7:F35">
    <cfRule type="expression" dxfId="4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C098E7-2736-4F44-B33C-746319599225}">
  <sheetPr codeName="Hoja17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66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 x14ac:dyDescent="0.25">
      <c r="A8" s="188" t="s">
        <v>11</v>
      </c>
      <c r="B8" s="189">
        <v>2277</v>
      </c>
      <c r="C8" s="189">
        <v>1680</v>
      </c>
      <c r="D8" s="189">
        <v>11298</v>
      </c>
      <c r="E8" s="189">
        <v>9619</v>
      </c>
      <c r="F8" s="190">
        <v>-14.861037351743679</v>
      </c>
      <c r="G8" s="6"/>
    </row>
    <row r="9" spans="1:14" ht="15.6" customHeight="1" x14ac:dyDescent="0.25">
      <c r="A9" s="188" t="s">
        <v>8</v>
      </c>
      <c r="B9" s="189">
        <v>0</v>
      </c>
      <c r="C9" s="189">
        <v>0</v>
      </c>
      <c r="D9" s="189">
        <v>7</v>
      </c>
      <c r="E9" s="189">
        <v>197</v>
      </c>
      <c r="F9" s="190">
        <v>2714.2857142857142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4340086</v>
      </c>
      <c r="C11" s="189">
        <v>3828783</v>
      </c>
      <c r="D11" s="189">
        <v>34265629</v>
      </c>
      <c r="E11" s="189">
        <v>31511798</v>
      </c>
      <c r="F11" s="190">
        <v>-8.036715158504748</v>
      </c>
    </row>
    <row r="12" spans="1:14" ht="15.6" customHeight="1" x14ac:dyDescent="0.25">
      <c r="A12" s="188" t="s">
        <v>6</v>
      </c>
      <c r="B12" s="189">
        <v>19400</v>
      </c>
      <c r="C12" s="189">
        <v>20914</v>
      </c>
      <c r="D12" s="189">
        <v>150682</v>
      </c>
      <c r="E12" s="189">
        <v>155572</v>
      </c>
      <c r="F12" s="190">
        <v>3.2452449529472598</v>
      </c>
    </row>
    <row r="13" spans="1:14" ht="15.6" customHeight="1" x14ac:dyDescent="0.25">
      <c r="A13" s="188" t="s">
        <v>175</v>
      </c>
      <c r="B13" s="189">
        <v>0</v>
      </c>
      <c r="C13" s="189">
        <v>0</v>
      </c>
      <c r="D13" s="189">
        <v>6</v>
      </c>
      <c r="E13" s="189">
        <v>46</v>
      </c>
      <c r="F13" s="190">
        <v>666.66666666666663</v>
      </c>
    </row>
    <row r="14" spans="1:14" ht="15.6" customHeight="1" x14ac:dyDescent="0.25">
      <c r="A14" s="188" t="s">
        <v>148</v>
      </c>
      <c r="B14" s="189">
        <v>1307489</v>
      </c>
      <c r="C14" s="189">
        <v>1436818</v>
      </c>
      <c r="D14" s="189">
        <v>13642677</v>
      </c>
      <c r="E14" s="189">
        <v>10731822</v>
      </c>
      <c r="F14" s="190">
        <v>-21.336391677381201</v>
      </c>
    </row>
    <row r="15" spans="1:14" ht="15.6" customHeight="1" x14ac:dyDescent="0.25">
      <c r="A15" s="188" t="s">
        <v>145</v>
      </c>
      <c r="B15" s="189">
        <v>12421</v>
      </c>
      <c r="C15" s="189">
        <v>1044</v>
      </c>
      <c r="D15" s="189">
        <v>70953</v>
      </c>
      <c r="E15" s="189">
        <v>23389</v>
      </c>
      <c r="F15" s="190">
        <v>-67.035925189914451</v>
      </c>
    </row>
    <row r="16" spans="1:14" ht="15.6" customHeight="1" x14ac:dyDescent="0.5">
      <c r="A16" s="188" t="s">
        <v>144</v>
      </c>
      <c r="B16" s="189">
        <v>0</v>
      </c>
      <c r="C16" s="189">
        <v>0</v>
      </c>
      <c r="D16" s="189">
        <v>0</v>
      </c>
      <c r="E16" s="189">
        <v>3494</v>
      </c>
      <c r="F16" s="190" t="s">
        <v>151</v>
      </c>
      <c r="G16" s="1"/>
    </row>
    <row r="17" spans="1:7" ht="15.6" customHeight="1" x14ac:dyDescent="0.35">
      <c r="A17" s="188" t="s">
        <v>150</v>
      </c>
      <c r="B17" s="189">
        <v>13799</v>
      </c>
      <c r="C17" s="189">
        <v>7100</v>
      </c>
      <c r="D17" s="189">
        <v>45022</v>
      </c>
      <c r="E17" s="189">
        <v>80220</v>
      </c>
      <c r="F17" s="190">
        <v>78.17955666118786</v>
      </c>
      <c r="G17" s="2"/>
    </row>
    <row r="18" spans="1:7" ht="15.6" customHeight="1" x14ac:dyDescent="0.25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 x14ac:dyDescent="0.25">
      <c r="A19" s="188" t="s">
        <v>143</v>
      </c>
      <c r="B19" s="189">
        <v>330</v>
      </c>
      <c r="C19" s="189">
        <v>468</v>
      </c>
      <c r="D19" s="189">
        <v>1851</v>
      </c>
      <c r="E19" s="189">
        <v>107955</v>
      </c>
      <c r="F19" s="190">
        <v>5732.2528363047004</v>
      </c>
    </row>
    <row r="20" spans="1:7" ht="15.6" customHeight="1" x14ac:dyDescent="0.25">
      <c r="A20" s="188" t="s">
        <v>142</v>
      </c>
      <c r="B20" s="189">
        <v>3</v>
      </c>
      <c r="C20" s="189">
        <v>95</v>
      </c>
      <c r="D20" s="189">
        <v>540</v>
      </c>
      <c r="E20" s="189">
        <v>534</v>
      </c>
      <c r="F20" s="190">
        <v>-1.111111111111114</v>
      </c>
    </row>
    <row r="21" spans="1:7" ht="15.6" customHeight="1" x14ac:dyDescent="0.25">
      <c r="A21" s="188" t="s">
        <v>149</v>
      </c>
      <c r="B21" s="189">
        <v>11628</v>
      </c>
      <c r="C21" s="189">
        <v>8745</v>
      </c>
      <c r="D21" s="189">
        <v>128283</v>
      </c>
      <c r="E21" s="189">
        <v>235008</v>
      </c>
      <c r="F21" s="190">
        <v>83.194967376815327</v>
      </c>
    </row>
    <row r="22" spans="1:7" ht="15.6" customHeight="1" x14ac:dyDescent="0.25">
      <c r="A22" s="188" t="s">
        <v>146</v>
      </c>
      <c r="B22" s="189">
        <v>865285</v>
      </c>
      <c r="C22" s="189">
        <v>1172892</v>
      </c>
      <c r="D22" s="189">
        <v>7019470</v>
      </c>
      <c r="E22" s="189">
        <v>8071250</v>
      </c>
      <c r="F22" s="190">
        <v>14.98375233457797</v>
      </c>
    </row>
    <row r="23" spans="1:7" ht="15.6" customHeight="1" x14ac:dyDescent="0.25">
      <c r="A23" s="188" t="s">
        <v>165</v>
      </c>
      <c r="B23" s="189">
        <v>342060</v>
      </c>
      <c r="C23" s="189">
        <v>241844</v>
      </c>
      <c r="D23" s="189">
        <v>1519354</v>
      </c>
      <c r="E23" s="189">
        <v>2285618</v>
      </c>
      <c r="F23" s="190">
        <v>50.4335395174528</v>
      </c>
    </row>
    <row r="24" spans="1:7" ht="15.6" customHeight="1" x14ac:dyDescent="0.25">
      <c r="A24" s="188" t="s">
        <v>141</v>
      </c>
      <c r="B24" s="189">
        <v>560</v>
      </c>
      <c r="C24" s="189">
        <v>0</v>
      </c>
      <c r="D24" s="189">
        <v>792</v>
      </c>
      <c r="E24" s="189">
        <v>607</v>
      </c>
      <c r="F24" s="190">
        <v>-23.358585858585851</v>
      </c>
    </row>
    <row r="25" spans="1:7" ht="15.6" customHeight="1" x14ac:dyDescent="0.25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 x14ac:dyDescent="0.25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 x14ac:dyDescent="0.25">
      <c r="A28" s="188" t="s">
        <v>177</v>
      </c>
      <c r="B28" s="189">
        <v>36373</v>
      </c>
      <c r="C28" s="189">
        <v>34751</v>
      </c>
      <c r="D28" s="189">
        <v>568255</v>
      </c>
      <c r="E28" s="189">
        <v>743477</v>
      </c>
      <c r="F28" s="190">
        <v>30.835100439063439</v>
      </c>
    </row>
    <row r="29" spans="1:7" ht="15.6" customHeight="1" x14ac:dyDescent="0.25">
      <c r="A29" s="188" t="s">
        <v>178</v>
      </c>
      <c r="B29" s="189">
        <v>33864</v>
      </c>
      <c r="C29" s="189">
        <v>32532</v>
      </c>
      <c r="D29" s="189">
        <v>215340</v>
      </c>
      <c r="E29" s="189">
        <v>214560</v>
      </c>
      <c r="F29" s="190">
        <v>-0.36221788799107912</v>
      </c>
    </row>
    <row r="30" spans="1:7" ht="15.6" customHeight="1" x14ac:dyDescent="0.25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 x14ac:dyDescent="0.25">
      <c r="A31" s="188" t="s">
        <v>180</v>
      </c>
      <c r="B31" s="189">
        <v>108</v>
      </c>
      <c r="C31" s="189">
        <v>1497</v>
      </c>
      <c r="D31" s="189">
        <v>910</v>
      </c>
      <c r="E31" s="189">
        <v>2151</v>
      </c>
      <c r="F31" s="190">
        <v>136.37362637362639</v>
      </c>
    </row>
    <row r="32" spans="1:7" ht="15.6" customHeight="1" x14ac:dyDescent="0.25">
      <c r="A32" s="188" t="s">
        <v>181</v>
      </c>
      <c r="B32" s="189">
        <v>2627261</v>
      </c>
      <c r="C32" s="189">
        <v>2610607</v>
      </c>
      <c r="D32" s="189">
        <v>22722634</v>
      </c>
      <c r="E32" s="189">
        <v>21102622</v>
      </c>
      <c r="F32" s="190">
        <v>-7.1295079610928989</v>
      </c>
    </row>
    <row r="33" spans="1:6" ht="15.6" customHeight="1" x14ac:dyDescent="0.25">
      <c r="A33" s="188" t="s">
        <v>182</v>
      </c>
      <c r="B33" s="189">
        <v>37232</v>
      </c>
      <c r="C33" s="189">
        <v>24308</v>
      </c>
      <c r="D33" s="189">
        <v>254228</v>
      </c>
      <c r="E33" s="189">
        <v>216441</v>
      </c>
      <c r="F33" s="190">
        <v>-14.86342967729755</v>
      </c>
    </row>
    <row r="34" spans="1:6" ht="15.6" customHeight="1" x14ac:dyDescent="0.25">
      <c r="A34" s="188" t="s">
        <v>183</v>
      </c>
      <c r="B34" s="189">
        <v>0</v>
      </c>
      <c r="C34" s="189">
        <v>45</v>
      </c>
      <c r="D34" s="189">
        <v>1792</v>
      </c>
      <c r="E34" s="189">
        <v>73</v>
      </c>
      <c r="F34" s="190">
        <v>-95.926339285714292</v>
      </c>
    </row>
    <row r="35" spans="1:6" ht="15.6" customHeight="1" x14ac:dyDescent="0.25">
      <c r="A35" s="156" t="s">
        <v>153</v>
      </c>
      <c r="B35" s="76">
        <f>SUM(B7:B34)</f>
        <v>9650176</v>
      </c>
      <c r="C35" s="77">
        <f>SUM(C7:C34)</f>
        <v>9424123</v>
      </c>
      <c r="D35" s="76">
        <f>SUM(D7:D34)</f>
        <v>80619723</v>
      </c>
      <c r="E35" s="78">
        <f>SUM(E7:E34)</f>
        <v>75496453</v>
      </c>
      <c r="F35" s="140">
        <f>E35*100/D35-100</f>
        <v>-6.3548593437861314</v>
      </c>
    </row>
    <row r="36" spans="1:6" ht="15.6" customHeight="1" x14ac:dyDescent="0.25">
      <c r="A36" s="73" t="s">
        <v>65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5" priority="2">
      <formula>MOD(ROW(),2)=0</formula>
    </cfRule>
  </conditionalFormatting>
  <conditionalFormatting sqref="F7:F35">
    <cfRule type="expression" dxfId="4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4BFB9B-7A29-4631-B15A-2D83AB204B70}">
  <sheetPr codeName="Hoja18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67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 x14ac:dyDescent="0.25">
      <c r="A8" s="188" t="s">
        <v>11</v>
      </c>
      <c r="B8" s="189">
        <v>1446</v>
      </c>
      <c r="C8" s="189">
        <v>6598</v>
      </c>
      <c r="D8" s="189">
        <v>20292</v>
      </c>
      <c r="E8" s="189">
        <v>54977</v>
      </c>
      <c r="F8" s="190">
        <v>170.92943031736641</v>
      </c>
      <c r="G8" s="6"/>
    </row>
    <row r="9" spans="1:14" ht="15.6" customHeight="1" x14ac:dyDescent="0.25">
      <c r="A9" s="188" t="s">
        <v>8</v>
      </c>
      <c r="B9" s="189">
        <v>64609</v>
      </c>
      <c r="C9" s="189">
        <v>60924</v>
      </c>
      <c r="D9" s="189">
        <v>565623</v>
      </c>
      <c r="E9" s="189">
        <v>687766</v>
      </c>
      <c r="F9" s="190">
        <v>21.594418897392789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637554</v>
      </c>
      <c r="C11" s="189">
        <v>719759</v>
      </c>
      <c r="D11" s="189">
        <v>7878128</v>
      </c>
      <c r="E11" s="189">
        <v>8504710</v>
      </c>
      <c r="F11" s="190">
        <v>7.9534376694565054</v>
      </c>
    </row>
    <row r="12" spans="1:14" ht="15.6" customHeight="1" x14ac:dyDescent="0.25">
      <c r="A12" s="188" t="s">
        <v>6</v>
      </c>
      <c r="B12" s="189">
        <v>84435</v>
      </c>
      <c r="C12" s="189">
        <v>82438</v>
      </c>
      <c r="D12" s="189">
        <v>574451</v>
      </c>
      <c r="E12" s="189">
        <v>608187</v>
      </c>
      <c r="F12" s="190">
        <v>5.8727376225300389</v>
      </c>
    </row>
    <row r="13" spans="1:14" ht="15.6" customHeight="1" x14ac:dyDescent="0.25">
      <c r="A13" s="188" t="s">
        <v>175</v>
      </c>
      <c r="B13" s="189">
        <v>1315386</v>
      </c>
      <c r="C13" s="189">
        <v>1280734</v>
      </c>
      <c r="D13" s="189">
        <v>10218643</v>
      </c>
      <c r="E13" s="189">
        <v>10602844</v>
      </c>
      <c r="F13" s="190">
        <v>3.759804506332201</v>
      </c>
    </row>
    <row r="14" spans="1:14" ht="15.6" customHeight="1" x14ac:dyDescent="0.25">
      <c r="A14" s="188" t="s">
        <v>148</v>
      </c>
      <c r="B14" s="189">
        <v>859168</v>
      </c>
      <c r="C14" s="189">
        <v>841090</v>
      </c>
      <c r="D14" s="189">
        <v>7990684</v>
      </c>
      <c r="E14" s="189">
        <v>7996770</v>
      </c>
      <c r="F14" s="190">
        <v>7.6163692620056622E-2</v>
      </c>
    </row>
    <row r="15" spans="1:14" ht="15.6" customHeight="1" x14ac:dyDescent="0.25">
      <c r="A15" s="188" t="s">
        <v>145</v>
      </c>
      <c r="B15" s="189">
        <v>108443</v>
      </c>
      <c r="C15" s="189">
        <v>101191</v>
      </c>
      <c r="D15" s="189">
        <v>801683</v>
      </c>
      <c r="E15" s="189">
        <v>854457</v>
      </c>
      <c r="F15" s="190">
        <v>6.5829012215551472</v>
      </c>
    </row>
    <row r="16" spans="1:14" ht="15.6" customHeight="1" x14ac:dyDescent="0.5">
      <c r="A16" s="188" t="s">
        <v>144</v>
      </c>
      <c r="B16" s="189">
        <v>0</v>
      </c>
      <c r="C16" s="189">
        <v>0</v>
      </c>
      <c r="D16" s="189">
        <v>2462</v>
      </c>
      <c r="E16" s="189">
        <v>366</v>
      </c>
      <c r="F16" s="190">
        <v>-85.1340373679935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231</v>
      </c>
      <c r="D17" s="189">
        <v>17634</v>
      </c>
      <c r="E17" s="189">
        <v>231</v>
      </c>
      <c r="F17" s="190">
        <v>-98.690030622660771</v>
      </c>
      <c r="G17" s="2"/>
    </row>
    <row r="18" spans="1:7" ht="15.6" customHeight="1" x14ac:dyDescent="0.25">
      <c r="A18" s="188" t="s">
        <v>147</v>
      </c>
      <c r="B18" s="189">
        <v>45430</v>
      </c>
      <c r="C18" s="189">
        <v>47614</v>
      </c>
      <c r="D18" s="189">
        <v>381273</v>
      </c>
      <c r="E18" s="189">
        <v>389475</v>
      </c>
      <c r="F18" s="190">
        <v>2.1512144841098149</v>
      </c>
    </row>
    <row r="19" spans="1:7" ht="15.6" customHeight="1" x14ac:dyDescent="0.25">
      <c r="A19" s="188" t="s">
        <v>143</v>
      </c>
      <c r="B19" s="189">
        <v>1121</v>
      </c>
      <c r="C19" s="189">
        <v>1193</v>
      </c>
      <c r="D19" s="189">
        <v>14713</v>
      </c>
      <c r="E19" s="189">
        <v>11843</v>
      </c>
      <c r="F19" s="190">
        <v>-19.50655882552844</v>
      </c>
    </row>
    <row r="20" spans="1:7" ht="15.6" customHeight="1" x14ac:dyDescent="0.25">
      <c r="A20" s="188" t="s">
        <v>142</v>
      </c>
      <c r="B20" s="189">
        <v>0</v>
      </c>
      <c r="C20" s="189">
        <v>0</v>
      </c>
      <c r="D20" s="189">
        <v>27</v>
      </c>
      <c r="E20" s="189">
        <v>0</v>
      </c>
      <c r="F20" s="190">
        <v>-100</v>
      </c>
    </row>
    <row r="21" spans="1:7" ht="15.6" customHeight="1" x14ac:dyDescent="0.25">
      <c r="A21" s="188" t="s">
        <v>149</v>
      </c>
      <c r="B21" s="189">
        <v>42103</v>
      </c>
      <c r="C21" s="189">
        <v>44471</v>
      </c>
      <c r="D21" s="189">
        <v>400203</v>
      </c>
      <c r="E21" s="189">
        <v>418906</v>
      </c>
      <c r="F21" s="190">
        <v>4.673378260532786</v>
      </c>
    </row>
    <row r="22" spans="1:7" ht="15.6" customHeight="1" x14ac:dyDescent="0.25">
      <c r="A22" s="188" t="s">
        <v>146</v>
      </c>
      <c r="B22" s="189">
        <v>444145</v>
      </c>
      <c r="C22" s="189">
        <v>516339</v>
      </c>
      <c r="D22" s="189">
        <v>3362181</v>
      </c>
      <c r="E22" s="189">
        <v>3834756</v>
      </c>
      <c r="F22" s="190">
        <v>14.05560854695212</v>
      </c>
    </row>
    <row r="23" spans="1:7" ht="15.6" customHeight="1" x14ac:dyDescent="0.25">
      <c r="A23" s="188" t="s">
        <v>165</v>
      </c>
      <c r="B23" s="189">
        <v>32463</v>
      </c>
      <c r="C23" s="189">
        <v>32637</v>
      </c>
      <c r="D23" s="189">
        <v>337137</v>
      </c>
      <c r="E23" s="189">
        <v>289267</v>
      </c>
      <c r="F23" s="190">
        <v>-14.19897549067589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 x14ac:dyDescent="0.25">
      <c r="A25" s="188" t="s">
        <v>140</v>
      </c>
      <c r="B25" s="189">
        <v>38471</v>
      </c>
      <c r="C25" s="189">
        <v>34616</v>
      </c>
      <c r="D25" s="189">
        <v>297227</v>
      </c>
      <c r="E25" s="189">
        <v>304515</v>
      </c>
      <c r="F25" s="190">
        <v>2.451997967883131</v>
      </c>
    </row>
    <row r="26" spans="1:7" ht="15.6" customHeight="1" x14ac:dyDescent="0.25">
      <c r="A26" s="188" t="s">
        <v>152</v>
      </c>
      <c r="B26" s="189">
        <v>25173</v>
      </c>
      <c r="C26" s="189">
        <v>7412</v>
      </c>
      <c r="D26" s="189">
        <v>323137</v>
      </c>
      <c r="E26" s="189">
        <v>375882</v>
      </c>
      <c r="F26" s="190">
        <v>16.322798070168371</v>
      </c>
    </row>
    <row r="27" spans="1:7" ht="15.6" customHeight="1" x14ac:dyDescent="0.25">
      <c r="A27" s="188" t="s">
        <v>173</v>
      </c>
      <c r="B27" s="189">
        <v>19405</v>
      </c>
      <c r="C27" s="189">
        <v>20300</v>
      </c>
      <c r="D27" s="189">
        <v>382920</v>
      </c>
      <c r="E27" s="189">
        <v>343479</v>
      </c>
      <c r="F27" s="190">
        <v>-10.300062676277021</v>
      </c>
    </row>
    <row r="28" spans="1:7" ht="15.6" customHeight="1" x14ac:dyDescent="0.25">
      <c r="A28" s="188" t="s">
        <v>177</v>
      </c>
      <c r="B28" s="189">
        <v>369373</v>
      </c>
      <c r="C28" s="189">
        <v>372516</v>
      </c>
      <c r="D28" s="189">
        <v>3052058</v>
      </c>
      <c r="E28" s="189">
        <v>3115099</v>
      </c>
      <c r="F28" s="190">
        <v>2.0655243117922448</v>
      </c>
    </row>
    <row r="29" spans="1:7" ht="15.6" customHeight="1" x14ac:dyDescent="0.25">
      <c r="A29" s="188" t="s">
        <v>178</v>
      </c>
      <c r="B29" s="189">
        <v>155835</v>
      </c>
      <c r="C29" s="189">
        <v>143446</v>
      </c>
      <c r="D29" s="189">
        <v>1555490</v>
      </c>
      <c r="E29" s="189">
        <v>1411982</v>
      </c>
      <c r="F29" s="190">
        <v>-9.2259030916302862</v>
      </c>
    </row>
    <row r="30" spans="1:7" ht="15.6" customHeight="1" x14ac:dyDescent="0.25">
      <c r="A30" s="188" t="s">
        <v>179</v>
      </c>
      <c r="B30" s="189">
        <v>12827</v>
      </c>
      <c r="C30" s="189">
        <v>15109</v>
      </c>
      <c r="D30" s="189">
        <v>111157</v>
      </c>
      <c r="E30" s="189">
        <v>110096</v>
      </c>
      <c r="F30" s="190">
        <v>-0.95450578910909201</v>
      </c>
    </row>
    <row r="31" spans="1:7" ht="15.6" customHeight="1" x14ac:dyDescent="0.25">
      <c r="A31" s="188" t="s">
        <v>180</v>
      </c>
      <c r="B31" s="189">
        <v>20006</v>
      </c>
      <c r="C31" s="189">
        <v>24164</v>
      </c>
      <c r="D31" s="189">
        <v>215573</v>
      </c>
      <c r="E31" s="189">
        <v>232080</v>
      </c>
      <c r="F31" s="190">
        <v>7.6572669119045571</v>
      </c>
    </row>
    <row r="32" spans="1:7" ht="15.6" customHeight="1" x14ac:dyDescent="0.25">
      <c r="A32" s="188" t="s">
        <v>181</v>
      </c>
      <c r="B32" s="189">
        <v>990992</v>
      </c>
      <c r="C32" s="189">
        <v>1009715</v>
      </c>
      <c r="D32" s="189">
        <v>9446997</v>
      </c>
      <c r="E32" s="189">
        <v>9373289</v>
      </c>
      <c r="F32" s="190">
        <v>-0.78022677470946178</v>
      </c>
    </row>
    <row r="33" spans="1:6" ht="15.6" customHeight="1" x14ac:dyDescent="0.25">
      <c r="A33" s="188" t="s">
        <v>182</v>
      </c>
      <c r="B33" s="189">
        <v>79012</v>
      </c>
      <c r="C33" s="189">
        <v>67368</v>
      </c>
      <c r="D33" s="189">
        <v>1073465</v>
      </c>
      <c r="E33" s="189">
        <v>896490</v>
      </c>
      <c r="F33" s="190">
        <v>-16.486331645652161</v>
      </c>
    </row>
    <row r="34" spans="1:6" ht="15.6" customHeight="1" x14ac:dyDescent="0.25">
      <c r="A34" s="188" t="s">
        <v>183</v>
      </c>
      <c r="B34" s="189">
        <v>0</v>
      </c>
      <c r="C34" s="189">
        <v>11925</v>
      </c>
      <c r="D34" s="189">
        <v>0</v>
      </c>
      <c r="E34" s="189">
        <v>69647</v>
      </c>
      <c r="F34" s="190" t="s">
        <v>151</v>
      </c>
    </row>
    <row r="35" spans="1:6" ht="15.6" customHeight="1" x14ac:dyDescent="0.25">
      <c r="A35" s="156" t="s">
        <v>153</v>
      </c>
      <c r="B35" s="76">
        <f>SUM(B7:B34)</f>
        <v>5347397</v>
      </c>
      <c r="C35" s="77">
        <f>SUM(C7:C34)</f>
        <v>5441790</v>
      </c>
      <c r="D35" s="76">
        <f>SUM(D7:D34)</f>
        <v>49023158</v>
      </c>
      <c r="E35" s="78">
        <f>SUM(E7:E34)</f>
        <v>50487114</v>
      </c>
      <c r="F35" s="140">
        <f>E35*100/D35-100</f>
        <v>2.9862539659317804</v>
      </c>
    </row>
    <row r="36" spans="1:6" ht="15.6" customHeight="1" x14ac:dyDescent="0.25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3" priority="2">
      <formula>MOD(ROW(),2)=0</formula>
    </cfRule>
  </conditionalFormatting>
  <conditionalFormatting sqref="F7:F35">
    <cfRule type="expression" dxfId="4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0AD273-6554-4824-9138-CEEF2083BA1C}">
  <sheetPr codeName="Hoja19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70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68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 x14ac:dyDescent="0.25">
      <c r="A8" s="188" t="s">
        <v>11</v>
      </c>
      <c r="B8" s="189">
        <v>0</v>
      </c>
      <c r="C8" s="189">
        <v>156</v>
      </c>
      <c r="D8" s="189">
        <v>353</v>
      </c>
      <c r="E8" s="189">
        <v>1394</v>
      </c>
      <c r="F8" s="190">
        <v>294.90084985835688</v>
      </c>
      <c r="G8" s="6"/>
    </row>
    <row r="9" spans="1:14" ht="15.6" customHeight="1" x14ac:dyDescent="0.25">
      <c r="A9" s="188" t="s">
        <v>8</v>
      </c>
      <c r="B9" s="189">
        <v>3648</v>
      </c>
      <c r="C9" s="189">
        <v>3425</v>
      </c>
      <c r="D9" s="189">
        <v>30424</v>
      </c>
      <c r="E9" s="189">
        <v>36402</v>
      </c>
      <c r="F9" s="190">
        <v>19.648961346305551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28258</v>
      </c>
      <c r="C11" s="189">
        <v>30373</v>
      </c>
      <c r="D11" s="189">
        <v>333943</v>
      </c>
      <c r="E11" s="189">
        <v>357157</v>
      </c>
      <c r="F11" s="190">
        <v>6.9514857325950894</v>
      </c>
    </row>
    <row r="12" spans="1:14" ht="15.6" customHeight="1" x14ac:dyDescent="0.25">
      <c r="A12" s="188" t="s">
        <v>6</v>
      </c>
      <c r="B12" s="189">
        <v>2899</v>
      </c>
      <c r="C12" s="189">
        <v>3129</v>
      </c>
      <c r="D12" s="189">
        <v>19093</v>
      </c>
      <c r="E12" s="189">
        <v>22336</v>
      </c>
      <c r="F12" s="190">
        <v>16.985282564290571</v>
      </c>
    </row>
    <row r="13" spans="1:14" ht="15.6" customHeight="1" x14ac:dyDescent="0.25">
      <c r="A13" s="188" t="s">
        <v>175</v>
      </c>
      <c r="B13" s="189">
        <v>60268</v>
      </c>
      <c r="C13" s="189">
        <v>58937</v>
      </c>
      <c r="D13" s="189">
        <v>476280</v>
      </c>
      <c r="E13" s="189">
        <v>493080</v>
      </c>
      <c r="F13" s="190">
        <v>3.5273368606701889</v>
      </c>
    </row>
    <row r="14" spans="1:14" ht="15.6" customHeight="1" x14ac:dyDescent="0.25">
      <c r="A14" s="188" t="s">
        <v>148</v>
      </c>
      <c r="B14" s="189">
        <v>33430</v>
      </c>
      <c r="C14" s="189">
        <v>31726</v>
      </c>
      <c r="D14" s="189">
        <v>292623</v>
      </c>
      <c r="E14" s="189">
        <v>291876</v>
      </c>
      <c r="F14" s="190">
        <v>-0.25527726802062028</v>
      </c>
    </row>
    <row r="15" spans="1:14" ht="15.6" customHeight="1" x14ac:dyDescent="0.25">
      <c r="A15" s="188" t="s">
        <v>145</v>
      </c>
      <c r="B15" s="189">
        <v>4154</v>
      </c>
      <c r="C15" s="189">
        <v>3890</v>
      </c>
      <c r="D15" s="189">
        <v>29943</v>
      </c>
      <c r="E15" s="189">
        <v>31869</v>
      </c>
      <c r="F15" s="190">
        <v>6.4322212203186098</v>
      </c>
    </row>
    <row r="16" spans="1:14" ht="15.6" customHeight="1" x14ac:dyDescent="0.5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 x14ac:dyDescent="0.25">
      <c r="A18" s="188" t="s">
        <v>147</v>
      </c>
      <c r="B18" s="189">
        <v>2579</v>
      </c>
      <c r="C18" s="189">
        <v>2584</v>
      </c>
      <c r="D18" s="189">
        <v>22237</v>
      </c>
      <c r="E18" s="189">
        <v>21560</v>
      </c>
      <c r="F18" s="190">
        <v>-3.0444754238431391</v>
      </c>
    </row>
    <row r="19" spans="1:7" ht="15.6" customHeight="1" x14ac:dyDescent="0.25">
      <c r="A19" s="188" t="s">
        <v>143</v>
      </c>
      <c r="B19" s="189">
        <v>0</v>
      </c>
      <c r="C19" s="189">
        <v>11</v>
      </c>
      <c r="D19" s="189">
        <v>34</v>
      </c>
      <c r="E19" s="189">
        <v>26</v>
      </c>
      <c r="F19" s="190">
        <v>-23.52941176470588</v>
      </c>
    </row>
    <row r="20" spans="1:7" ht="15.6" customHeight="1" x14ac:dyDescent="0.25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 x14ac:dyDescent="0.25">
      <c r="A21" s="188" t="s">
        <v>149</v>
      </c>
      <c r="B21" s="189">
        <v>2326</v>
      </c>
      <c r="C21" s="189">
        <v>2448</v>
      </c>
      <c r="D21" s="189">
        <v>20939</v>
      </c>
      <c r="E21" s="189">
        <v>22917</v>
      </c>
      <c r="F21" s="190">
        <v>9.4464874158269225</v>
      </c>
    </row>
    <row r="22" spans="1:7" ht="15.6" customHeight="1" x14ac:dyDescent="0.25">
      <c r="A22" s="188" t="s">
        <v>146</v>
      </c>
      <c r="B22" s="189">
        <v>28348</v>
      </c>
      <c r="C22" s="189">
        <v>30691</v>
      </c>
      <c r="D22" s="189">
        <v>223404</v>
      </c>
      <c r="E22" s="189">
        <v>234391</v>
      </c>
      <c r="F22" s="190">
        <v>4.9179960967574488</v>
      </c>
    </row>
    <row r="23" spans="1:7" ht="15.6" customHeight="1" x14ac:dyDescent="0.25">
      <c r="A23" s="188" t="s">
        <v>165</v>
      </c>
      <c r="B23" s="189">
        <v>1861</v>
      </c>
      <c r="C23" s="189">
        <v>1693</v>
      </c>
      <c r="D23" s="189">
        <v>16753</v>
      </c>
      <c r="E23" s="189">
        <v>14361</v>
      </c>
      <c r="F23" s="190">
        <v>-14.2780397540739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 x14ac:dyDescent="0.25">
      <c r="A25" s="188" t="s">
        <v>140</v>
      </c>
      <c r="B25" s="189">
        <v>2395</v>
      </c>
      <c r="C25" s="189">
        <v>2159</v>
      </c>
      <c r="D25" s="189">
        <v>19583</v>
      </c>
      <c r="E25" s="189">
        <v>19176</v>
      </c>
      <c r="F25" s="190">
        <v>-2.0783332482255048</v>
      </c>
    </row>
    <row r="26" spans="1:7" ht="15.6" customHeight="1" x14ac:dyDescent="0.25">
      <c r="A26" s="188" t="s">
        <v>152</v>
      </c>
      <c r="B26" s="189">
        <v>1028</v>
      </c>
      <c r="C26" s="189">
        <v>412</v>
      </c>
      <c r="D26" s="189">
        <v>13423</v>
      </c>
      <c r="E26" s="189">
        <v>16097</v>
      </c>
      <c r="F26" s="190">
        <v>19.921031066080602</v>
      </c>
    </row>
    <row r="27" spans="1:7" ht="15.6" customHeight="1" x14ac:dyDescent="0.25">
      <c r="A27" s="188" t="s">
        <v>173</v>
      </c>
      <c r="B27" s="189">
        <v>170</v>
      </c>
      <c r="C27" s="189">
        <v>238</v>
      </c>
      <c r="D27" s="189">
        <v>2173</v>
      </c>
      <c r="E27" s="189">
        <v>2072</v>
      </c>
      <c r="F27" s="190">
        <v>-4.6479521398987629</v>
      </c>
    </row>
    <row r="28" spans="1:7" ht="15.6" customHeight="1" x14ac:dyDescent="0.25">
      <c r="A28" s="188" t="s">
        <v>177</v>
      </c>
      <c r="B28" s="189">
        <v>24978</v>
      </c>
      <c r="C28" s="189">
        <v>23881</v>
      </c>
      <c r="D28" s="189">
        <v>203800</v>
      </c>
      <c r="E28" s="189">
        <v>200236</v>
      </c>
      <c r="F28" s="190">
        <v>-1.7487733071638869</v>
      </c>
    </row>
    <row r="29" spans="1:7" ht="15.6" customHeight="1" x14ac:dyDescent="0.25">
      <c r="A29" s="188" t="s">
        <v>178</v>
      </c>
      <c r="B29" s="189">
        <v>3898</v>
      </c>
      <c r="C29" s="189">
        <v>3625</v>
      </c>
      <c r="D29" s="189">
        <v>37370</v>
      </c>
      <c r="E29" s="189">
        <v>31542</v>
      </c>
      <c r="F29" s="190">
        <v>-15.595397377575591</v>
      </c>
    </row>
    <row r="30" spans="1:7" ht="15.6" customHeight="1" x14ac:dyDescent="0.25">
      <c r="A30" s="188" t="s">
        <v>179</v>
      </c>
      <c r="B30" s="189">
        <v>680</v>
      </c>
      <c r="C30" s="189">
        <v>853</v>
      </c>
      <c r="D30" s="189">
        <v>6010</v>
      </c>
      <c r="E30" s="189">
        <v>5842</v>
      </c>
      <c r="F30" s="190">
        <v>-2.7953410981697151</v>
      </c>
    </row>
    <row r="31" spans="1:7" ht="15.6" customHeight="1" x14ac:dyDescent="0.25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 x14ac:dyDescent="0.25">
      <c r="A32" s="188" t="s">
        <v>181</v>
      </c>
      <c r="B32" s="189">
        <v>37006</v>
      </c>
      <c r="C32" s="189">
        <v>38630</v>
      </c>
      <c r="D32" s="189">
        <v>344432</v>
      </c>
      <c r="E32" s="189">
        <v>357284</v>
      </c>
      <c r="F32" s="190">
        <v>3.7313606168997069</v>
      </c>
    </row>
    <row r="33" spans="1:6" ht="15.6" customHeight="1" x14ac:dyDescent="0.25">
      <c r="A33" s="188" t="s">
        <v>182</v>
      </c>
      <c r="B33" s="189">
        <v>1226</v>
      </c>
      <c r="C33" s="189">
        <v>917</v>
      </c>
      <c r="D33" s="189">
        <v>16468</v>
      </c>
      <c r="E33" s="189">
        <v>11408</v>
      </c>
      <c r="F33" s="190">
        <v>-30.726256983240219</v>
      </c>
    </row>
    <row r="34" spans="1:6" ht="15.6" customHeight="1" x14ac:dyDescent="0.25">
      <c r="A34" s="188" t="s">
        <v>183</v>
      </c>
      <c r="B34" s="189">
        <v>0</v>
      </c>
      <c r="C34" s="189">
        <v>351</v>
      </c>
      <c r="D34" s="189">
        <v>0</v>
      </c>
      <c r="E34" s="189">
        <v>1961</v>
      </c>
      <c r="F34" s="190" t="s">
        <v>151</v>
      </c>
    </row>
    <row r="35" spans="1:6" ht="15.6" customHeight="1" x14ac:dyDescent="0.25">
      <c r="A35" s="156" t="s">
        <v>153</v>
      </c>
      <c r="B35" s="76">
        <f>SUM(B7:B34)</f>
        <v>239152</v>
      </c>
      <c r="C35" s="77">
        <f>SUM(C7:C34)</f>
        <v>240129</v>
      </c>
      <c r="D35" s="178">
        <f>SUM(D7:D34)</f>
        <v>2109285</v>
      </c>
      <c r="E35" s="178">
        <f>SUM(E7:E34)</f>
        <v>2172987</v>
      </c>
      <c r="F35" s="140">
        <f>E35*100/D35-100</f>
        <v>3.0200755232223173</v>
      </c>
    </row>
    <row r="36" spans="1:6" ht="15.6" customHeight="1" x14ac:dyDescent="0.25">
      <c r="A36" s="73" t="s">
        <v>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1" priority="2">
      <formula>MOD(ROW(),2)=0</formula>
    </cfRule>
  </conditionalFormatting>
  <conditionalFormatting sqref="F7:F35">
    <cfRule type="expression" dxfId="4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8C6122-97FE-4C89-8E6E-2A44A5DA4482}">
  <sheetPr codeName="Hoja2">
    <pageSetUpPr fitToPage="1"/>
  </sheetPr>
  <dimension ref="B1:M34"/>
  <sheetViews>
    <sheetView workbookViewId="0"/>
  </sheetViews>
  <sheetFormatPr baseColWidth="10" defaultColWidth="8.85546875" defaultRowHeight="15" x14ac:dyDescent="0.25"/>
  <cols>
    <col min="1" max="1" width="11" customWidth="1"/>
    <col min="2" max="2" width="12.42578125" customWidth="1"/>
    <col min="3" max="3" width="12.85546875" customWidth="1"/>
    <col min="4" max="4" width="11.42578125" customWidth="1"/>
    <col min="12" max="12" width="3.28515625" customWidth="1"/>
  </cols>
  <sheetData>
    <row r="1" spans="2:13" ht="21" x14ac:dyDescent="0.35">
      <c r="E1" s="5"/>
      <c r="H1" s="191"/>
      <c r="I1" s="191"/>
      <c r="J1" s="191"/>
      <c r="K1" s="191"/>
      <c r="L1" s="191"/>
      <c r="M1" s="191"/>
    </row>
    <row r="2" spans="2:13" ht="18.75" x14ac:dyDescent="0.3">
      <c r="H2" s="192"/>
      <c r="I2" s="192"/>
      <c r="J2" s="192"/>
      <c r="K2" s="192"/>
      <c r="L2" s="192"/>
      <c r="M2" s="192"/>
    </row>
    <row r="5" spans="2:13" ht="15.75" x14ac:dyDescent="0.25">
      <c r="F5" s="11"/>
    </row>
    <row r="7" spans="2:13" ht="15.75" x14ac:dyDescent="0.25">
      <c r="B7" s="9"/>
      <c r="C7" s="9"/>
    </row>
    <row r="8" spans="2:13" ht="15.75" x14ac:dyDescent="0.25">
      <c r="B8" s="9"/>
      <c r="C8" s="9"/>
    </row>
    <row r="9" spans="2:13" ht="15.75" x14ac:dyDescent="0.25">
      <c r="B9" s="9"/>
      <c r="C9" s="9"/>
    </row>
    <row r="10" spans="2:13" ht="15.75" x14ac:dyDescent="0.25">
      <c r="B10" s="10"/>
      <c r="C10" s="10"/>
    </row>
    <row r="11" spans="2:13" ht="15.75" x14ac:dyDescent="0.25">
      <c r="B11" s="9"/>
      <c r="C11" s="9"/>
    </row>
    <row r="12" spans="2:13" ht="15.75" x14ac:dyDescent="0.25">
      <c r="B12" s="9"/>
      <c r="C12" s="9"/>
    </row>
    <row r="13" spans="2:13" ht="15.75" x14ac:dyDescent="0.25">
      <c r="B13" s="9"/>
      <c r="C13" s="9"/>
    </row>
    <row r="14" spans="2:13" ht="15.75" x14ac:dyDescent="0.25">
      <c r="B14" s="10"/>
      <c r="C14" s="10"/>
    </row>
    <row r="15" spans="2:13" ht="17.45" customHeight="1" x14ac:dyDescent="0.25">
      <c r="B15" s="9"/>
      <c r="C15" s="9"/>
    </row>
    <row r="16" spans="2:13" ht="16.149999999999999" customHeight="1" x14ac:dyDescent="0.5">
      <c r="B16" s="9"/>
      <c r="C16" s="12"/>
      <c r="G16" s="1"/>
    </row>
    <row r="17" spans="2:13" ht="17.45" customHeight="1" x14ac:dyDescent="0.35">
      <c r="B17" s="10"/>
      <c r="C17" s="10"/>
      <c r="G17" s="2"/>
    </row>
    <row r="18" spans="2:13" ht="15.75" x14ac:dyDescent="0.25">
      <c r="B18" s="9"/>
      <c r="C18" s="9"/>
    </row>
    <row r="19" spans="2:13" ht="15.75" x14ac:dyDescent="0.25">
      <c r="B19" s="9"/>
      <c r="C19" s="9"/>
    </row>
    <row r="20" spans="2:13" ht="15.75" x14ac:dyDescent="0.25">
      <c r="B20" s="10"/>
      <c r="C20" s="10"/>
    </row>
    <row r="21" spans="2:13" ht="15.75" x14ac:dyDescent="0.25">
      <c r="B21" s="9"/>
      <c r="C21" s="9"/>
    </row>
    <row r="22" spans="2:13" ht="15.75" x14ac:dyDescent="0.25">
      <c r="B22" s="10"/>
      <c r="C22" s="10"/>
    </row>
    <row r="23" spans="2:13" ht="15.75" x14ac:dyDescent="0.25">
      <c r="B23" s="9"/>
      <c r="C23" s="9"/>
    </row>
    <row r="24" spans="2:13" ht="15.75" x14ac:dyDescent="0.25">
      <c r="B24" s="10"/>
      <c r="C24" s="10"/>
    </row>
    <row r="25" spans="2:13" ht="15.75" x14ac:dyDescent="0.25">
      <c r="B25" s="10"/>
      <c r="C25" s="10"/>
    </row>
    <row r="26" spans="2:13" ht="15.75" x14ac:dyDescent="0.25">
      <c r="B26" s="10"/>
      <c r="C26" s="10"/>
    </row>
    <row r="27" spans="2:13" ht="15.75" x14ac:dyDescent="0.25">
      <c r="B27" s="10"/>
      <c r="C27" s="10"/>
    </row>
    <row r="28" spans="2:13" ht="15.75" x14ac:dyDescent="0.25">
      <c r="B28" s="9"/>
      <c r="C28" s="9"/>
    </row>
    <row r="29" spans="2:13" ht="15.75" x14ac:dyDescent="0.25">
      <c r="B29" s="10"/>
      <c r="C29" s="10"/>
      <c r="M29" s="8"/>
    </row>
    <row r="30" spans="2:13" ht="15.75" x14ac:dyDescent="0.25">
      <c r="B30" s="9"/>
      <c r="C30" s="9"/>
    </row>
    <row r="31" spans="2:13" ht="15.75" x14ac:dyDescent="0.25">
      <c r="B31" s="9"/>
      <c r="C31" s="9"/>
    </row>
    <row r="32" spans="2:13" ht="15.75" x14ac:dyDescent="0.25">
      <c r="B32" s="9"/>
      <c r="C32" s="9"/>
    </row>
    <row r="33" spans="2:3" ht="15.75" x14ac:dyDescent="0.25">
      <c r="B33" s="10"/>
      <c r="C33" s="10"/>
    </row>
    <row r="34" spans="2:3" ht="15.75" x14ac:dyDescent="0.25">
      <c r="B34" s="10"/>
      <c r="C34" s="10"/>
    </row>
  </sheetData>
  <mergeCells count="2">
    <mergeCell ref="H1:M1"/>
    <mergeCell ref="H2:M2"/>
  </mergeCells>
  <pageMargins left="0.70866141732283505" right="0.70866141732283505" top="0.74803149606299202" bottom="0.74803149606299202" header="0.31496062992126" footer="0.31496062992126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0FFA5A-35C8-4359-B9F5-D6143B34F714}">
  <sheetPr codeName="Hoja20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71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72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4</v>
      </c>
      <c r="E7" s="189">
        <v>3</v>
      </c>
      <c r="F7" s="190">
        <v>-25</v>
      </c>
      <c r="G7" s="37"/>
    </row>
    <row r="8" spans="1:14" ht="15.6" customHeight="1" x14ac:dyDescent="0.25">
      <c r="A8" s="188" t="s">
        <v>11</v>
      </c>
      <c r="B8" s="189">
        <v>17835</v>
      </c>
      <c r="C8" s="189">
        <v>17729.25</v>
      </c>
      <c r="D8" s="189">
        <v>115547.25</v>
      </c>
      <c r="E8" s="189">
        <v>125889.5</v>
      </c>
      <c r="F8" s="190">
        <v>8.9506673676785908</v>
      </c>
      <c r="G8" s="6"/>
    </row>
    <row r="9" spans="1:14" ht="15.6" customHeight="1" x14ac:dyDescent="0.25">
      <c r="A9" s="188" t="s">
        <v>8</v>
      </c>
      <c r="B9" s="189">
        <v>1603</v>
      </c>
      <c r="C9" s="189">
        <v>1327</v>
      </c>
      <c r="D9" s="189">
        <v>11304</v>
      </c>
      <c r="E9" s="189">
        <v>14250</v>
      </c>
      <c r="F9" s="190">
        <v>26.061571125265392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401286</v>
      </c>
      <c r="C11" s="189">
        <v>399406</v>
      </c>
      <c r="D11" s="189">
        <v>3201201</v>
      </c>
      <c r="E11" s="189">
        <v>3128014</v>
      </c>
      <c r="F11" s="190">
        <v>-2.286235697164912</v>
      </c>
    </row>
    <row r="12" spans="1:14" ht="15.6" customHeight="1" x14ac:dyDescent="0.25">
      <c r="A12" s="188" t="s">
        <v>6</v>
      </c>
      <c r="B12" s="189">
        <v>18111.5</v>
      </c>
      <c r="C12" s="189">
        <v>18344.75</v>
      </c>
      <c r="D12" s="189">
        <v>145214.5</v>
      </c>
      <c r="E12" s="189">
        <v>141726.5</v>
      </c>
      <c r="F12" s="190">
        <v>-2.4019639911992239</v>
      </c>
    </row>
    <row r="13" spans="1:14" ht="15.6" customHeight="1" x14ac:dyDescent="0.25">
      <c r="A13" s="188" t="s">
        <v>175</v>
      </c>
      <c r="B13" s="189">
        <v>8093</v>
      </c>
      <c r="C13" s="189">
        <v>7513</v>
      </c>
      <c r="D13" s="189">
        <v>59160</v>
      </c>
      <c r="E13" s="189">
        <v>57943</v>
      </c>
      <c r="F13" s="190">
        <v>-2.057133198106825</v>
      </c>
    </row>
    <row r="14" spans="1:14" ht="15.6" customHeight="1" x14ac:dyDescent="0.25">
      <c r="A14" s="188" t="s">
        <v>148</v>
      </c>
      <c r="B14" s="189">
        <v>335238.5</v>
      </c>
      <c r="C14" s="189">
        <v>340540.25</v>
      </c>
      <c r="D14" s="189">
        <v>2666173.5</v>
      </c>
      <c r="E14" s="189">
        <v>2535053.75</v>
      </c>
      <c r="F14" s="190">
        <v>-4.9179001291551288</v>
      </c>
    </row>
    <row r="15" spans="1:14" ht="15.6" customHeight="1" x14ac:dyDescent="0.25">
      <c r="A15" s="188" t="s">
        <v>145</v>
      </c>
      <c r="B15" s="189">
        <v>40425</v>
      </c>
      <c r="C15" s="189">
        <v>28262.75</v>
      </c>
      <c r="D15" s="189">
        <v>309337.25</v>
      </c>
      <c r="E15" s="189">
        <v>282173</v>
      </c>
      <c r="F15" s="190">
        <v>-8.781435148854527</v>
      </c>
    </row>
    <row r="16" spans="1:14" ht="15.6" customHeight="1" x14ac:dyDescent="0.5">
      <c r="A16" s="188" t="s">
        <v>144</v>
      </c>
      <c r="B16" s="189">
        <v>3631</v>
      </c>
      <c r="C16" s="189">
        <v>3971</v>
      </c>
      <c r="D16" s="189">
        <v>34119.5</v>
      </c>
      <c r="E16" s="189">
        <v>27702</v>
      </c>
      <c r="F16" s="190">
        <v>-18.808892275678129</v>
      </c>
      <c r="G16" s="1"/>
    </row>
    <row r="17" spans="1:7" ht="15.6" customHeight="1" x14ac:dyDescent="0.35">
      <c r="A17" s="188" t="s">
        <v>150</v>
      </c>
      <c r="B17" s="189">
        <v>8312.25</v>
      </c>
      <c r="C17" s="189">
        <v>9124.25</v>
      </c>
      <c r="D17" s="189">
        <v>56240.75</v>
      </c>
      <c r="E17" s="189">
        <v>70417.75</v>
      </c>
      <c r="F17" s="190">
        <v>25.20770082191294</v>
      </c>
      <c r="G17" s="2"/>
    </row>
    <row r="18" spans="1:7" ht="15.6" customHeight="1" x14ac:dyDescent="0.25">
      <c r="A18" s="188" t="s">
        <v>147</v>
      </c>
      <c r="B18" s="189">
        <v>410</v>
      </c>
      <c r="C18" s="189">
        <v>432</v>
      </c>
      <c r="D18" s="189">
        <v>3605</v>
      </c>
      <c r="E18" s="189">
        <v>3672</v>
      </c>
      <c r="F18" s="190">
        <v>1.8585298196948661</v>
      </c>
    </row>
    <row r="19" spans="1:7" ht="15.6" customHeight="1" x14ac:dyDescent="0.25">
      <c r="A19" s="188" t="s">
        <v>143</v>
      </c>
      <c r="B19" s="189">
        <v>925.75</v>
      </c>
      <c r="C19" s="189">
        <v>1173.25</v>
      </c>
      <c r="D19" s="189">
        <v>9501.25</v>
      </c>
      <c r="E19" s="189">
        <v>20080.75</v>
      </c>
      <c r="F19" s="190">
        <v>111.3485067754243</v>
      </c>
    </row>
    <row r="20" spans="1:7" ht="15.6" customHeight="1" x14ac:dyDescent="0.25">
      <c r="A20" s="188" t="s">
        <v>142</v>
      </c>
      <c r="B20" s="189">
        <v>6318</v>
      </c>
      <c r="C20" s="189">
        <v>4863</v>
      </c>
      <c r="D20" s="189">
        <v>52415</v>
      </c>
      <c r="E20" s="189">
        <v>46043</v>
      </c>
      <c r="F20" s="190">
        <v>-12.156825336258709</v>
      </c>
    </row>
    <row r="21" spans="1:7" ht="15.6" customHeight="1" x14ac:dyDescent="0.25">
      <c r="A21" s="188" t="s">
        <v>149</v>
      </c>
      <c r="B21" s="189">
        <v>9181.5</v>
      </c>
      <c r="C21" s="189">
        <v>9524.25</v>
      </c>
      <c r="D21" s="189">
        <v>71846.5</v>
      </c>
      <c r="E21" s="189">
        <v>107151.25</v>
      </c>
      <c r="F21" s="190">
        <v>49.139136909939943</v>
      </c>
    </row>
    <row r="22" spans="1:7" ht="15.6" customHeight="1" x14ac:dyDescent="0.25">
      <c r="A22" s="188" t="s">
        <v>146</v>
      </c>
      <c r="B22" s="189">
        <v>110024</v>
      </c>
      <c r="C22" s="189">
        <v>140239</v>
      </c>
      <c r="D22" s="189">
        <v>896425</v>
      </c>
      <c r="E22" s="189">
        <v>1015304</v>
      </c>
      <c r="F22" s="190">
        <v>13.261455224921219</v>
      </c>
    </row>
    <row r="23" spans="1:7" ht="15.6" customHeight="1" x14ac:dyDescent="0.25">
      <c r="A23" s="188" t="s">
        <v>165</v>
      </c>
      <c r="B23" s="189">
        <v>26476.75</v>
      </c>
      <c r="C23" s="189">
        <v>32978.5</v>
      </c>
      <c r="D23" s="189">
        <v>142045.5</v>
      </c>
      <c r="E23" s="189">
        <v>239509.25</v>
      </c>
      <c r="F23" s="190">
        <v>68.614458043373418</v>
      </c>
    </row>
    <row r="24" spans="1:7" ht="15.6" customHeight="1" x14ac:dyDescent="0.25">
      <c r="A24" s="188" t="s">
        <v>141</v>
      </c>
      <c r="B24" s="189">
        <v>4009</v>
      </c>
      <c r="C24" s="189">
        <v>2271.25</v>
      </c>
      <c r="D24" s="189">
        <v>31101.25</v>
      </c>
      <c r="E24" s="189">
        <v>26721.5</v>
      </c>
      <c r="F24" s="190">
        <v>-14.082231421566661</v>
      </c>
    </row>
    <row r="25" spans="1:7" ht="15.6" customHeight="1" x14ac:dyDescent="0.25">
      <c r="A25" s="188" t="s">
        <v>140</v>
      </c>
      <c r="B25" s="189">
        <v>474</v>
      </c>
      <c r="C25" s="189">
        <v>279</v>
      </c>
      <c r="D25" s="189">
        <v>3811.75</v>
      </c>
      <c r="E25" s="189">
        <v>3039.75</v>
      </c>
      <c r="F25" s="190">
        <v>-20.25316455696202</v>
      </c>
    </row>
    <row r="26" spans="1:7" ht="15.6" customHeight="1" x14ac:dyDescent="0.25">
      <c r="A26" s="188" t="s">
        <v>152</v>
      </c>
      <c r="B26" s="189">
        <v>27</v>
      </c>
      <c r="C26" s="189">
        <v>0</v>
      </c>
      <c r="D26" s="189">
        <v>302.5</v>
      </c>
      <c r="E26" s="189">
        <v>154</v>
      </c>
      <c r="F26" s="190">
        <v>-49.090909090909093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2</v>
      </c>
      <c r="F27" s="190" t="s">
        <v>151</v>
      </c>
    </row>
    <row r="28" spans="1:7" ht="15.6" customHeight="1" x14ac:dyDescent="0.25">
      <c r="A28" s="188" t="s">
        <v>177</v>
      </c>
      <c r="B28" s="189">
        <v>39355</v>
      </c>
      <c r="C28" s="189">
        <v>37433</v>
      </c>
      <c r="D28" s="189">
        <v>342790</v>
      </c>
      <c r="E28" s="189">
        <v>362419</v>
      </c>
      <c r="F28" s="190">
        <v>5.7262463899180318</v>
      </c>
    </row>
    <row r="29" spans="1:7" ht="15.6" customHeight="1" x14ac:dyDescent="0.25">
      <c r="A29" s="188" t="s">
        <v>178</v>
      </c>
      <c r="B29" s="189">
        <v>14627</v>
      </c>
      <c r="C29" s="189">
        <v>14156.5</v>
      </c>
      <c r="D29" s="189">
        <v>100480.25</v>
      </c>
      <c r="E29" s="189">
        <v>106495.25</v>
      </c>
      <c r="F29" s="190">
        <v>5.9862510294311591</v>
      </c>
    </row>
    <row r="30" spans="1:7" ht="15.6" customHeight="1" x14ac:dyDescent="0.25">
      <c r="A30" s="188" t="s">
        <v>179</v>
      </c>
      <c r="B30" s="189">
        <v>13519.75</v>
      </c>
      <c r="C30" s="189">
        <v>13528</v>
      </c>
      <c r="D30" s="189">
        <v>99697.5</v>
      </c>
      <c r="E30" s="189">
        <v>99881.25</v>
      </c>
      <c r="F30" s="190">
        <v>0.1843075302790993</v>
      </c>
    </row>
    <row r="31" spans="1:7" ht="15.6" customHeight="1" x14ac:dyDescent="0.25">
      <c r="A31" s="188" t="s">
        <v>180</v>
      </c>
      <c r="B31" s="189">
        <v>1249</v>
      </c>
      <c r="C31" s="189">
        <v>1352</v>
      </c>
      <c r="D31" s="189">
        <v>9500</v>
      </c>
      <c r="E31" s="189">
        <v>10314</v>
      </c>
      <c r="F31" s="190">
        <v>8.568421052631578</v>
      </c>
    </row>
    <row r="32" spans="1:7" ht="15.6" customHeight="1" x14ac:dyDescent="0.25">
      <c r="A32" s="188" t="s">
        <v>181</v>
      </c>
      <c r="B32" s="189">
        <v>456676</v>
      </c>
      <c r="C32" s="189">
        <v>493945</v>
      </c>
      <c r="D32" s="189">
        <v>3646930</v>
      </c>
      <c r="E32" s="189">
        <v>3821453</v>
      </c>
      <c r="F32" s="190">
        <v>4.7854770999169176</v>
      </c>
    </row>
    <row r="33" spans="1:6" ht="15.6" customHeight="1" x14ac:dyDescent="0.25">
      <c r="A33" s="188" t="s">
        <v>182</v>
      </c>
      <c r="B33" s="189">
        <v>22740</v>
      </c>
      <c r="C33" s="189">
        <v>24396</v>
      </c>
      <c r="D33" s="189">
        <v>194569</v>
      </c>
      <c r="E33" s="189">
        <v>206846</v>
      </c>
      <c r="F33" s="190">
        <v>6.3098438086231567</v>
      </c>
    </row>
    <row r="34" spans="1:6" ht="15.6" customHeight="1" x14ac:dyDescent="0.25">
      <c r="A34" s="188" t="s">
        <v>183</v>
      </c>
      <c r="B34" s="189">
        <v>2235.75</v>
      </c>
      <c r="C34" s="189">
        <v>3347.25</v>
      </c>
      <c r="D34" s="189">
        <v>22333.75</v>
      </c>
      <c r="E34" s="189">
        <v>23744.75</v>
      </c>
      <c r="F34" s="190">
        <v>6.3177925784966646</v>
      </c>
    </row>
    <row r="35" spans="1:6" ht="15.6" customHeight="1" x14ac:dyDescent="0.25">
      <c r="A35" s="156" t="s">
        <v>153</v>
      </c>
      <c r="B35" s="76">
        <f>SUM(B7:B34)</f>
        <v>1542783.75</v>
      </c>
      <c r="C35" s="77">
        <f>SUM(C7:C34)</f>
        <v>1606136.25</v>
      </c>
      <c r="D35" s="76">
        <f>SUM(D7:D34)</f>
        <v>12225656</v>
      </c>
      <c r="E35" s="178">
        <f>SUM(E7:E34)</f>
        <v>12476003.25</v>
      </c>
      <c r="F35" s="140">
        <f>E35*100/D35-100</f>
        <v>2.0477203840840872</v>
      </c>
    </row>
    <row r="36" spans="1:6" ht="15.6" customHeight="1" x14ac:dyDescent="0.25">
      <c r="A36" s="73" t="s">
        <v>56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39" priority="2">
      <formula>MOD(ROW(),2)=0</formula>
    </cfRule>
  </conditionalFormatting>
  <conditionalFormatting sqref="F7:F35">
    <cfRule type="expression" dxfId="3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914F58-00A0-4221-B373-DBD94950367F}">
  <sheetPr codeName="Hoja21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73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72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 x14ac:dyDescent="0.25">
      <c r="A8" s="188" t="s">
        <v>11</v>
      </c>
      <c r="B8" s="189">
        <v>289</v>
      </c>
      <c r="C8" s="189">
        <v>207</v>
      </c>
      <c r="D8" s="189">
        <v>1230.5</v>
      </c>
      <c r="E8" s="189">
        <v>1012</v>
      </c>
      <c r="F8" s="190">
        <v>-17.75700934579439</v>
      </c>
      <c r="G8" s="6"/>
    </row>
    <row r="9" spans="1:14" ht="15.6" customHeight="1" x14ac:dyDescent="0.25">
      <c r="A9" s="188" t="s">
        <v>8</v>
      </c>
      <c r="B9" s="189">
        <v>0</v>
      </c>
      <c r="C9" s="189">
        <v>0</v>
      </c>
      <c r="D9" s="189">
        <v>3</v>
      </c>
      <c r="E9" s="189">
        <v>90</v>
      </c>
      <c r="F9" s="190">
        <v>2900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355582</v>
      </c>
      <c r="C11" s="189">
        <v>344125</v>
      </c>
      <c r="D11" s="189">
        <v>2761934</v>
      </c>
      <c r="E11" s="189">
        <v>2702906</v>
      </c>
      <c r="F11" s="190">
        <v>-2.1371980648342799</v>
      </c>
    </row>
    <row r="12" spans="1:14" ht="15.6" customHeight="1" x14ac:dyDescent="0.25">
      <c r="A12" s="188" t="s">
        <v>6</v>
      </c>
      <c r="B12" s="189">
        <v>1840.75</v>
      </c>
      <c r="C12" s="189">
        <v>1930</v>
      </c>
      <c r="D12" s="189">
        <v>14840.25</v>
      </c>
      <c r="E12" s="189">
        <v>12881.25</v>
      </c>
      <c r="F12" s="190">
        <v>-13.200586243493211</v>
      </c>
    </row>
    <row r="13" spans="1:14" ht="15.6" customHeight="1" x14ac:dyDescent="0.25">
      <c r="A13" s="188" t="s">
        <v>175</v>
      </c>
      <c r="B13" s="189">
        <v>0</v>
      </c>
      <c r="C13" s="189">
        <v>0</v>
      </c>
      <c r="D13" s="189">
        <v>6</v>
      </c>
      <c r="E13" s="189">
        <v>10</v>
      </c>
      <c r="F13" s="190">
        <v>66.666666666666657</v>
      </c>
    </row>
    <row r="14" spans="1:14" ht="15.6" customHeight="1" x14ac:dyDescent="0.25">
      <c r="A14" s="188" t="s">
        <v>148</v>
      </c>
      <c r="B14" s="189">
        <v>136139</v>
      </c>
      <c r="C14" s="189">
        <v>145750</v>
      </c>
      <c r="D14" s="189">
        <v>1247312.5</v>
      </c>
      <c r="E14" s="189">
        <v>1048536</v>
      </c>
      <c r="F14" s="190">
        <v>-15.936383223931459</v>
      </c>
    </row>
    <row r="15" spans="1:14" ht="15.6" customHeight="1" x14ac:dyDescent="0.25">
      <c r="A15" s="188" t="s">
        <v>145</v>
      </c>
      <c r="B15" s="189">
        <v>870</v>
      </c>
      <c r="C15" s="189">
        <v>105.75</v>
      </c>
      <c r="D15" s="189">
        <v>5067.5</v>
      </c>
      <c r="E15" s="189">
        <v>2108</v>
      </c>
      <c r="F15" s="190">
        <v>-58.401578687715833</v>
      </c>
    </row>
    <row r="16" spans="1:14" ht="15.6" customHeight="1" x14ac:dyDescent="0.5">
      <c r="A16" s="188" t="s">
        <v>144</v>
      </c>
      <c r="B16" s="189">
        <v>0</v>
      </c>
      <c r="C16" s="189">
        <v>0</v>
      </c>
      <c r="D16" s="189">
        <v>0</v>
      </c>
      <c r="E16" s="189">
        <v>714</v>
      </c>
      <c r="F16" s="190" t="s">
        <v>151</v>
      </c>
      <c r="G16" s="1"/>
    </row>
    <row r="17" spans="1:7" ht="15.6" customHeight="1" x14ac:dyDescent="0.35">
      <c r="A17" s="188" t="s">
        <v>150</v>
      </c>
      <c r="B17" s="189">
        <v>825</v>
      </c>
      <c r="C17" s="189">
        <v>538</v>
      </c>
      <c r="D17" s="189">
        <v>2949</v>
      </c>
      <c r="E17" s="189">
        <v>6459.5</v>
      </c>
      <c r="F17" s="190">
        <v>119.0403526619193</v>
      </c>
      <c r="G17" s="2"/>
    </row>
    <row r="18" spans="1:7" ht="15.6" customHeight="1" x14ac:dyDescent="0.25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 x14ac:dyDescent="0.25">
      <c r="A19" s="188" t="s">
        <v>143</v>
      </c>
      <c r="B19" s="189">
        <v>56</v>
      </c>
      <c r="C19" s="189">
        <v>46.75</v>
      </c>
      <c r="D19" s="189">
        <v>354.75</v>
      </c>
      <c r="E19" s="189">
        <v>8387.25</v>
      </c>
      <c r="F19" s="190">
        <v>2264.270613107823</v>
      </c>
    </row>
    <row r="20" spans="1:7" ht="15.6" customHeight="1" x14ac:dyDescent="0.25">
      <c r="A20" s="188" t="s">
        <v>142</v>
      </c>
      <c r="B20" s="189">
        <v>1</v>
      </c>
      <c r="C20" s="189">
        <v>44</v>
      </c>
      <c r="D20" s="189">
        <v>167</v>
      </c>
      <c r="E20" s="189">
        <v>171</v>
      </c>
      <c r="F20" s="190">
        <v>2.3952095808383258</v>
      </c>
    </row>
    <row r="21" spans="1:7" ht="15.6" customHeight="1" x14ac:dyDescent="0.25">
      <c r="A21" s="188" t="s">
        <v>149</v>
      </c>
      <c r="B21" s="189">
        <v>947.5</v>
      </c>
      <c r="C21" s="189">
        <v>638</v>
      </c>
      <c r="D21" s="189">
        <v>8852.25</v>
      </c>
      <c r="E21" s="189">
        <v>22254</v>
      </c>
      <c r="F21" s="190">
        <v>151.39371346267899</v>
      </c>
    </row>
    <row r="22" spans="1:7" ht="15.6" customHeight="1" x14ac:dyDescent="0.25">
      <c r="A22" s="188" t="s">
        <v>146</v>
      </c>
      <c r="B22" s="189">
        <v>63732</v>
      </c>
      <c r="C22" s="189">
        <v>92545</v>
      </c>
      <c r="D22" s="189">
        <v>508124</v>
      </c>
      <c r="E22" s="189">
        <v>617905</v>
      </c>
      <c r="F22" s="190">
        <v>21.605159370547341</v>
      </c>
    </row>
    <row r="23" spans="1:7" ht="15.6" customHeight="1" x14ac:dyDescent="0.25">
      <c r="A23" s="188" t="s">
        <v>165</v>
      </c>
      <c r="B23" s="189">
        <v>23377.75</v>
      </c>
      <c r="C23" s="189">
        <v>27446</v>
      </c>
      <c r="D23" s="189">
        <v>122977.25</v>
      </c>
      <c r="E23" s="189">
        <v>210734.75</v>
      </c>
      <c r="F23" s="190">
        <v>71.360759815331704</v>
      </c>
    </row>
    <row r="24" spans="1:7" ht="15.6" customHeight="1" x14ac:dyDescent="0.25">
      <c r="A24" s="188" t="s">
        <v>141</v>
      </c>
      <c r="B24" s="189">
        <v>280</v>
      </c>
      <c r="C24" s="189">
        <v>0</v>
      </c>
      <c r="D24" s="189">
        <v>312</v>
      </c>
      <c r="E24" s="189">
        <v>271</v>
      </c>
      <c r="F24" s="190">
        <v>-13.141025641025641</v>
      </c>
    </row>
    <row r="25" spans="1:7" ht="15.6" customHeight="1" x14ac:dyDescent="0.25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 x14ac:dyDescent="0.25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 x14ac:dyDescent="0.25">
      <c r="A28" s="188" t="s">
        <v>177</v>
      </c>
      <c r="B28" s="189">
        <v>3450</v>
      </c>
      <c r="C28" s="189">
        <v>2254</v>
      </c>
      <c r="D28" s="189">
        <v>49802</v>
      </c>
      <c r="E28" s="189">
        <v>55830</v>
      </c>
      <c r="F28" s="190">
        <v>12.1039315690133</v>
      </c>
    </row>
    <row r="29" spans="1:7" ht="15.6" customHeight="1" x14ac:dyDescent="0.25">
      <c r="A29" s="188" t="s">
        <v>178</v>
      </c>
      <c r="B29" s="189">
        <v>2581.5</v>
      </c>
      <c r="C29" s="189">
        <v>2529.5</v>
      </c>
      <c r="D29" s="189">
        <v>17651.5</v>
      </c>
      <c r="E29" s="189">
        <v>17363.25</v>
      </c>
      <c r="F29" s="190">
        <v>-1.633005693567114</v>
      </c>
    </row>
    <row r="30" spans="1:7" ht="15.6" customHeight="1" x14ac:dyDescent="0.25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 x14ac:dyDescent="0.25">
      <c r="A31" s="188" t="s">
        <v>180</v>
      </c>
      <c r="B31" s="189">
        <v>48</v>
      </c>
      <c r="C31" s="189">
        <v>209</v>
      </c>
      <c r="D31" s="189">
        <v>404</v>
      </c>
      <c r="E31" s="189">
        <v>499</v>
      </c>
      <c r="F31" s="190">
        <v>23.514851485148512</v>
      </c>
    </row>
    <row r="32" spans="1:7" ht="15.6" customHeight="1" x14ac:dyDescent="0.25">
      <c r="A32" s="188" t="s">
        <v>181</v>
      </c>
      <c r="B32" s="189">
        <v>226210</v>
      </c>
      <c r="C32" s="189">
        <v>226886</v>
      </c>
      <c r="D32" s="189">
        <v>1843817</v>
      </c>
      <c r="E32" s="189">
        <v>1760071</v>
      </c>
      <c r="F32" s="190">
        <v>-4.5419908808737546</v>
      </c>
    </row>
    <row r="33" spans="1:6" ht="15.6" customHeight="1" x14ac:dyDescent="0.25">
      <c r="A33" s="188" t="s">
        <v>182</v>
      </c>
      <c r="B33" s="189">
        <v>2549</v>
      </c>
      <c r="C33" s="189">
        <v>2030</v>
      </c>
      <c r="D33" s="189">
        <v>24827</v>
      </c>
      <c r="E33" s="189">
        <v>16593</v>
      </c>
      <c r="F33" s="190">
        <v>-33.165505296652839</v>
      </c>
    </row>
    <row r="34" spans="1:6" ht="15.6" customHeight="1" x14ac:dyDescent="0.25">
      <c r="A34" s="188" t="s">
        <v>183</v>
      </c>
      <c r="B34" s="189">
        <v>0</v>
      </c>
      <c r="C34" s="189">
        <v>20</v>
      </c>
      <c r="D34" s="189">
        <v>177.75</v>
      </c>
      <c r="E34" s="189">
        <v>22</v>
      </c>
      <c r="F34" s="190">
        <v>-87.62306610407876</v>
      </c>
    </row>
    <row r="35" spans="1:6" ht="15.6" customHeight="1" x14ac:dyDescent="0.25">
      <c r="A35" s="156" t="s">
        <v>153</v>
      </c>
      <c r="B35" s="76">
        <f>SUM(B7:B34)</f>
        <v>818778.5</v>
      </c>
      <c r="C35" s="77">
        <f>SUM(C7:C34)</f>
        <v>847304</v>
      </c>
      <c r="D35" s="178">
        <f>SUM(D7:D34)</f>
        <v>6610809.25</v>
      </c>
      <c r="E35" s="78">
        <f>SUM(E7:E34)</f>
        <v>6484818</v>
      </c>
      <c r="F35" s="140">
        <f>E35*100/D35-100</f>
        <v>-1.9058370198777084</v>
      </c>
    </row>
    <row r="36" spans="1:6" ht="15.6" customHeight="1" x14ac:dyDescent="0.25">
      <c r="A36" s="73" t="s">
        <v>65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7" priority="2">
      <formula>MOD(ROW(),2)=0</formula>
    </cfRule>
  </conditionalFormatting>
  <conditionalFormatting sqref="F7:F35">
    <cfRule type="expression" dxfId="3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B5CB82-B1A1-49A8-8CF5-14F9D8D6B208}">
  <sheetPr codeName="Hoja22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166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72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 x14ac:dyDescent="0.25">
      <c r="A8" s="188" t="s">
        <v>11</v>
      </c>
      <c r="B8" s="189">
        <v>14133.25</v>
      </c>
      <c r="C8" s="189">
        <v>14578.75</v>
      </c>
      <c r="D8" s="189">
        <v>97063</v>
      </c>
      <c r="E8" s="189">
        <v>103963.5</v>
      </c>
      <c r="F8" s="190">
        <v>7.1093001452664746</v>
      </c>
      <c r="G8" s="6"/>
    </row>
    <row r="9" spans="1:14" ht="15.6" customHeight="1" x14ac:dyDescent="0.25">
      <c r="A9" s="188" t="s">
        <v>8</v>
      </c>
      <c r="B9" s="189">
        <v>227</v>
      </c>
      <c r="C9" s="189">
        <v>332</v>
      </c>
      <c r="D9" s="189">
        <v>2818</v>
      </c>
      <c r="E9" s="189">
        <v>3579</v>
      </c>
      <c r="F9" s="190">
        <v>27.004968062455649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 x14ac:dyDescent="0.25">
      <c r="A12" s="188" t="s">
        <v>6</v>
      </c>
      <c r="B12" s="189">
        <v>14075.75</v>
      </c>
      <c r="C12" s="189">
        <v>14217.5</v>
      </c>
      <c r="D12" s="189">
        <v>108672</v>
      </c>
      <c r="E12" s="189">
        <v>109288.75</v>
      </c>
      <c r="F12" s="190">
        <v>0.567533495288572</v>
      </c>
    </row>
    <row r="13" spans="1:14" ht="15.6" customHeight="1" x14ac:dyDescent="0.25">
      <c r="A13" s="188" t="s">
        <v>175</v>
      </c>
      <c r="B13" s="189">
        <v>8073</v>
      </c>
      <c r="C13" s="189">
        <v>7513</v>
      </c>
      <c r="D13" s="189">
        <v>59118</v>
      </c>
      <c r="E13" s="189">
        <v>57893</v>
      </c>
      <c r="F13" s="190">
        <v>-2.0721269325755292</v>
      </c>
    </row>
    <row r="14" spans="1:14" ht="15.6" customHeight="1" x14ac:dyDescent="0.25">
      <c r="A14" s="188" t="s">
        <v>148</v>
      </c>
      <c r="B14" s="189">
        <v>17924.5</v>
      </c>
      <c r="C14" s="189">
        <v>19905.75</v>
      </c>
      <c r="D14" s="189">
        <v>146623</v>
      </c>
      <c r="E14" s="189">
        <v>150445.75</v>
      </c>
      <c r="F14" s="190">
        <v>2.6071966881048638</v>
      </c>
    </row>
    <row r="15" spans="1:14" ht="15.6" customHeight="1" x14ac:dyDescent="0.25">
      <c r="A15" s="188" t="s">
        <v>145</v>
      </c>
      <c r="B15" s="189">
        <v>2626.25</v>
      </c>
      <c r="C15" s="189">
        <v>1393.75</v>
      </c>
      <c r="D15" s="189">
        <v>15458.5</v>
      </c>
      <c r="E15" s="189">
        <v>11804.25</v>
      </c>
      <c r="F15" s="190">
        <v>-23.639098230746839</v>
      </c>
    </row>
    <row r="16" spans="1:14" ht="15.6" customHeight="1" x14ac:dyDescent="0.5">
      <c r="A16" s="188" t="s">
        <v>144</v>
      </c>
      <c r="B16" s="189">
        <v>742</v>
      </c>
      <c r="C16" s="189">
        <v>297</v>
      </c>
      <c r="D16" s="189">
        <v>8858.25</v>
      </c>
      <c r="E16" s="189">
        <v>3714</v>
      </c>
      <c r="F16" s="190">
        <v>-58.072982812632297</v>
      </c>
      <c r="G16" s="1"/>
    </row>
    <row r="17" spans="1:7" ht="15.6" customHeight="1" x14ac:dyDescent="0.35">
      <c r="A17" s="188" t="s">
        <v>150</v>
      </c>
      <c r="B17" s="189">
        <v>683.25</v>
      </c>
      <c r="C17" s="189">
        <v>1877.75</v>
      </c>
      <c r="D17" s="189">
        <v>4333.25</v>
      </c>
      <c r="E17" s="189">
        <v>6459</v>
      </c>
      <c r="F17" s="190">
        <v>49.05671262908902</v>
      </c>
      <c r="G17" s="2"/>
    </row>
    <row r="18" spans="1:7" ht="15.6" customHeight="1" x14ac:dyDescent="0.25">
      <c r="A18" s="188" t="s">
        <v>147</v>
      </c>
      <c r="B18" s="189">
        <v>395</v>
      </c>
      <c r="C18" s="189">
        <v>420</v>
      </c>
      <c r="D18" s="189">
        <v>3472</v>
      </c>
      <c r="E18" s="189">
        <v>3572</v>
      </c>
      <c r="F18" s="190">
        <v>2.880184331797238</v>
      </c>
    </row>
    <row r="19" spans="1:7" ht="15.6" customHeight="1" x14ac:dyDescent="0.25">
      <c r="A19" s="188" t="s">
        <v>143</v>
      </c>
      <c r="B19" s="189">
        <v>136.5</v>
      </c>
      <c r="C19" s="189">
        <v>518.5</v>
      </c>
      <c r="D19" s="189">
        <v>1554</v>
      </c>
      <c r="E19" s="189">
        <v>3382.5</v>
      </c>
      <c r="F19" s="190">
        <v>117.66409266409261</v>
      </c>
    </row>
    <row r="20" spans="1:7" ht="15.6" customHeight="1" x14ac:dyDescent="0.25">
      <c r="A20" s="188" t="s">
        <v>142</v>
      </c>
      <c r="B20" s="189">
        <v>1223</v>
      </c>
      <c r="C20" s="189">
        <v>777</v>
      </c>
      <c r="D20" s="189">
        <v>5362</v>
      </c>
      <c r="E20" s="189">
        <v>7298</v>
      </c>
      <c r="F20" s="190">
        <v>36.105930622901887</v>
      </c>
    </row>
    <row r="21" spans="1:7" ht="15.6" customHeight="1" x14ac:dyDescent="0.25">
      <c r="A21" s="188" t="s">
        <v>149</v>
      </c>
      <c r="B21" s="189">
        <v>7040</v>
      </c>
      <c r="C21" s="189">
        <v>8065.25</v>
      </c>
      <c r="D21" s="189">
        <v>54256.5</v>
      </c>
      <c r="E21" s="189">
        <v>59116</v>
      </c>
      <c r="F21" s="190">
        <v>8.9565305539428408</v>
      </c>
    </row>
    <row r="22" spans="1:7" ht="15.6" customHeight="1" x14ac:dyDescent="0.25">
      <c r="A22" s="188" t="s">
        <v>146</v>
      </c>
      <c r="B22" s="189">
        <v>39575</v>
      </c>
      <c r="C22" s="189">
        <v>42094</v>
      </c>
      <c r="D22" s="189">
        <v>336785</v>
      </c>
      <c r="E22" s="189">
        <v>341654</v>
      </c>
      <c r="F22" s="190">
        <v>1.4457294713244411</v>
      </c>
    </row>
    <row r="23" spans="1:7" ht="15.6" customHeight="1" x14ac:dyDescent="0.25">
      <c r="A23" s="188" t="s">
        <v>165</v>
      </c>
      <c r="B23" s="189">
        <v>1034</v>
      </c>
      <c r="C23" s="189">
        <v>927.25</v>
      </c>
      <c r="D23" s="189">
        <v>5864</v>
      </c>
      <c r="E23" s="189">
        <v>5615.5</v>
      </c>
      <c r="F23" s="190">
        <v>-4.2377216916780327</v>
      </c>
    </row>
    <row r="24" spans="1:7" ht="15.6" customHeight="1" x14ac:dyDescent="0.25">
      <c r="A24" s="188" t="s">
        <v>141</v>
      </c>
      <c r="B24" s="189">
        <v>744.75</v>
      </c>
      <c r="C24" s="189">
        <v>154.75</v>
      </c>
      <c r="D24" s="189">
        <v>3215.75</v>
      </c>
      <c r="E24" s="189">
        <v>4984.5</v>
      </c>
      <c r="F24" s="190">
        <v>55.002720982663448</v>
      </c>
    </row>
    <row r="25" spans="1:7" ht="15.6" customHeight="1" x14ac:dyDescent="0.25">
      <c r="A25" s="188" t="s">
        <v>140</v>
      </c>
      <c r="B25" s="189">
        <v>466</v>
      </c>
      <c r="C25" s="189">
        <v>279</v>
      </c>
      <c r="D25" s="189">
        <v>3772.75</v>
      </c>
      <c r="E25" s="189">
        <v>3039.75</v>
      </c>
      <c r="F25" s="190">
        <v>-19.428798621695051</v>
      </c>
    </row>
    <row r="26" spans="1:7" ht="15.6" customHeight="1" x14ac:dyDescent="0.25">
      <c r="A26" s="188" t="s">
        <v>152</v>
      </c>
      <c r="B26" s="189">
        <v>2</v>
      </c>
      <c r="C26" s="189">
        <v>0</v>
      </c>
      <c r="D26" s="189">
        <v>2</v>
      </c>
      <c r="E26" s="189">
        <v>0</v>
      </c>
      <c r="F26" s="190">
        <v>-100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 x14ac:dyDescent="0.25">
      <c r="A28" s="188" t="s">
        <v>177</v>
      </c>
      <c r="B28" s="189">
        <v>32295</v>
      </c>
      <c r="C28" s="189">
        <v>31282</v>
      </c>
      <c r="D28" s="189">
        <v>258435</v>
      </c>
      <c r="E28" s="189">
        <v>260599</v>
      </c>
      <c r="F28" s="190">
        <v>0.83734788244626668</v>
      </c>
    </row>
    <row r="29" spans="1:7" ht="15.6" customHeight="1" x14ac:dyDescent="0.25">
      <c r="A29" s="188" t="s">
        <v>178</v>
      </c>
      <c r="B29" s="189">
        <v>2442.75</v>
      </c>
      <c r="C29" s="189">
        <v>2286</v>
      </c>
      <c r="D29" s="189">
        <v>17080</v>
      </c>
      <c r="E29" s="189">
        <v>16611.25</v>
      </c>
      <c r="F29" s="190">
        <v>-2.7444379391100711</v>
      </c>
    </row>
    <row r="30" spans="1:7" ht="15.6" customHeight="1" x14ac:dyDescent="0.25">
      <c r="A30" s="188" t="s">
        <v>179</v>
      </c>
      <c r="B30" s="189">
        <v>13383.5</v>
      </c>
      <c r="C30" s="189">
        <v>13405</v>
      </c>
      <c r="D30" s="189">
        <v>98612.5</v>
      </c>
      <c r="E30" s="189">
        <v>98323</v>
      </c>
      <c r="F30" s="190">
        <v>-0.29357332995310509</v>
      </c>
    </row>
    <row r="31" spans="1:7" ht="15.6" customHeight="1" x14ac:dyDescent="0.25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 x14ac:dyDescent="0.25">
      <c r="A32" s="188" t="s">
        <v>181</v>
      </c>
      <c r="B32" s="189">
        <v>15858</v>
      </c>
      <c r="C32" s="189">
        <v>16759</v>
      </c>
      <c r="D32" s="189">
        <v>137497</v>
      </c>
      <c r="E32" s="189">
        <v>142080</v>
      </c>
      <c r="F32" s="190">
        <v>3.3331636326610701</v>
      </c>
    </row>
    <row r="33" spans="1:6" ht="15.6" customHeight="1" x14ac:dyDescent="0.25">
      <c r="A33" s="188" t="s">
        <v>182</v>
      </c>
      <c r="B33" s="189">
        <v>854</v>
      </c>
      <c r="C33" s="189">
        <v>1241</v>
      </c>
      <c r="D33" s="189">
        <v>8804</v>
      </c>
      <c r="E33" s="189">
        <v>8885</v>
      </c>
      <c r="F33" s="190">
        <v>0.92003634711494442</v>
      </c>
    </row>
    <row r="34" spans="1:6" ht="15.6" customHeight="1" x14ac:dyDescent="0.25">
      <c r="A34" s="188" t="s">
        <v>183</v>
      </c>
      <c r="B34" s="189">
        <v>1902</v>
      </c>
      <c r="C34" s="189">
        <v>2730.25</v>
      </c>
      <c r="D34" s="189">
        <v>17983.25</v>
      </c>
      <c r="E34" s="189">
        <v>19437.5</v>
      </c>
      <c r="F34" s="190">
        <v>8.086691782631064</v>
      </c>
    </row>
    <row r="35" spans="1:6" ht="15.6" customHeight="1" x14ac:dyDescent="0.25">
      <c r="A35" s="156" t="s">
        <v>153</v>
      </c>
      <c r="B35" s="76">
        <f>SUM(B7:B34)</f>
        <v>175836.5</v>
      </c>
      <c r="C35" s="77">
        <f>SUM(C7:C34)</f>
        <v>181054.5</v>
      </c>
      <c r="D35" s="76">
        <f>SUM(D7:D34)</f>
        <v>1395639.75</v>
      </c>
      <c r="E35" s="178">
        <f>SUM(E7:E34)</f>
        <v>1421745.25</v>
      </c>
      <c r="F35" s="177">
        <f>E35*100/D35-100</f>
        <v>1.8705041899243753</v>
      </c>
    </row>
    <row r="36" spans="1:6" ht="15.6" customHeight="1" x14ac:dyDescent="0.25">
      <c r="A36" s="73" t="s">
        <v>167</v>
      </c>
      <c r="B36" s="72"/>
      <c r="D36" s="72"/>
    </row>
  </sheetData>
  <mergeCells count="3">
    <mergeCell ref="B5:C5"/>
    <mergeCell ref="D5:F5"/>
    <mergeCell ref="A5:A6"/>
  </mergeCells>
  <conditionalFormatting sqref="A7:F34">
    <cfRule type="expression" dxfId="35" priority="2">
      <formula>MOD(ROW(),2)=0</formula>
    </cfRule>
  </conditionalFormatting>
  <conditionalFormatting sqref="F7:F35">
    <cfRule type="expression" dxfId="3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98062-AFA0-4AAC-B493-1612705763D6}">
  <sheetPr codeName="Hoja23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168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72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4</v>
      </c>
      <c r="E7" s="189">
        <v>3</v>
      </c>
      <c r="F7" s="190">
        <v>-25</v>
      </c>
      <c r="G7" s="37"/>
    </row>
    <row r="8" spans="1:14" ht="15.6" customHeight="1" x14ac:dyDescent="0.25">
      <c r="A8" s="188" t="s">
        <v>11</v>
      </c>
      <c r="B8" s="189">
        <v>3412.75</v>
      </c>
      <c r="C8" s="189">
        <v>2943.5</v>
      </c>
      <c r="D8" s="189">
        <v>17253.75</v>
      </c>
      <c r="E8" s="189">
        <v>20914</v>
      </c>
      <c r="F8" s="190">
        <v>21.214228790842569</v>
      </c>
      <c r="G8" s="6"/>
    </row>
    <row r="9" spans="1:14" ht="15.6" customHeight="1" x14ac:dyDescent="0.25">
      <c r="A9" s="188" t="s">
        <v>8</v>
      </c>
      <c r="B9" s="189">
        <v>1376</v>
      </c>
      <c r="C9" s="189">
        <v>995</v>
      </c>
      <c r="D9" s="189">
        <v>8483</v>
      </c>
      <c r="E9" s="189">
        <v>10581</v>
      </c>
      <c r="F9" s="190">
        <v>24.731816574325119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45704</v>
      </c>
      <c r="C11" s="189">
        <v>55281</v>
      </c>
      <c r="D11" s="189">
        <v>439267</v>
      </c>
      <c r="E11" s="189">
        <v>425108</v>
      </c>
      <c r="F11" s="190">
        <v>-3.223324310726738</v>
      </c>
    </row>
    <row r="12" spans="1:14" ht="15.6" customHeight="1" x14ac:dyDescent="0.25">
      <c r="A12" s="188" t="s">
        <v>6</v>
      </c>
      <c r="B12" s="189">
        <v>2195</v>
      </c>
      <c r="C12" s="189">
        <v>2197.25</v>
      </c>
      <c r="D12" s="189">
        <v>21702.25</v>
      </c>
      <c r="E12" s="189">
        <v>19556.5</v>
      </c>
      <c r="F12" s="190">
        <v>-9.8872236749645737</v>
      </c>
    </row>
    <row r="13" spans="1:14" ht="15.6" customHeight="1" x14ac:dyDescent="0.25">
      <c r="A13" s="188" t="s">
        <v>175</v>
      </c>
      <c r="B13" s="189">
        <v>20</v>
      </c>
      <c r="C13" s="189">
        <v>0</v>
      </c>
      <c r="D13" s="189">
        <v>36</v>
      </c>
      <c r="E13" s="189">
        <v>40</v>
      </c>
      <c r="F13" s="190">
        <v>11.111111111111111</v>
      </c>
    </row>
    <row r="14" spans="1:14" ht="15.6" customHeight="1" x14ac:dyDescent="0.25">
      <c r="A14" s="188" t="s">
        <v>148</v>
      </c>
      <c r="B14" s="189">
        <v>181175</v>
      </c>
      <c r="C14" s="189">
        <v>174884.5</v>
      </c>
      <c r="D14" s="189">
        <v>1272238</v>
      </c>
      <c r="E14" s="189">
        <v>1336072</v>
      </c>
      <c r="F14" s="190">
        <v>5.0174574254188258</v>
      </c>
    </row>
    <row r="15" spans="1:14" ht="15.6" customHeight="1" x14ac:dyDescent="0.25">
      <c r="A15" s="188" t="s">
        <v>145</v>
      </c>
      <c r="B15" s="189">
        <v>36928.75</v>
      </c>
      <c r="C15" s="189">
        <v>26763.25</v>
      </c>
      <c r="D15" s="189">
        <v>288811.25</v>
      </c>
      <c r="E15" s="189">
        <v>268260.75</v>
      </c>
      <c r="F15" s="190">
        <v>-7.115546918618989</v>
      </c>
    </row>
    <row r="16" spans="1:14" ht="15.6" customHeight="1" x14ac:dyDescent="0.5">
      <c r="A16" s="188" t="s">
        <v>144</v>
      </c>
      <c r="B16" s="189">
        <v>2889</v>
      </c>
      <c r="C16" s="189">
        <v>3674</v>
      </c>
      <c r="D16" s="189">
        <v>25261.25</v>
      </c>
      <c r="E16" s="189">
        <v>23274</v>
      </c>
      <c r="F16" s="190">
        <v>-7.8667920233559272</v>
      </c>
      <c r="G16" s="1"/>
    </row>
    <row r="17" spans="1:7" ht="15.6" customHeight="1" x14ac:dyDescent="0.35">
      <c r="A17" s="188" t="s">
        <v>150</v>
      </c>
      <c r="B17" s="189">
        <v>6804</v>
      </c>
      <c r="C17" s="189">
        <v>6708.5</v>
      </c>
      <c r="D17" s="189">
        <v>48958.5</v>
      </c>
      <c r="E17" s="189">
        <v>57499.25</v>
      </c>
      <c r="F17" s="190">
        <v>17.44487678339819</v>
      </c>
      <c r="G17" s="2"/>
    </row>
    <row r="18" spans="1:7" ht="15.6" customHeight="1" x14ac:dyDescent="0.25">
      <c r="A18" s="188" t="s">
        <v>147</v>
      </c>
      <c r="B18" s="189">
        <v>15</v>
      </c>
      <c r="C18" s="189">
        <v>12</v>
      </c>
      <c r="D18" s="189">
        <v>133</v>
      </c>
      <c r="E18" s="189">
        <v>100</v>
      </c>
      <c r="F18" s="190">
        <v>-24.81203007518798</v>
      </c>
    </row>
    <row r="19" spans="1:7" ht="15.6" customHeight="1" x14ac:dyDescent="0.25">
      <c r="A19" s="188" t="s">
        <v>143</v>
      </c>
      <c r="B19" s="189">
        <v>733.25</v>
      </c>
      <c r="C19" s="189">
        <v>608</v>
      </c>
      <c r="D19" s="189">
        <v>7592.5</v>
      </c>
      <c r="E19" s="189">
        <v>8311</v>
      </c>
      <c r="F19" s="190">
        <v>9.4632861376358193</v>
      </c>
    </row>
    <row r="20" spans="1:7" ht="15.6" customHeight="1" x14ac:dyDescent="0.25">
      <c r="A20" s="188" t="s">
        <v>142</v>
      </c>
      <c r="B20" s="189">
        <v>5094</v>
      </c>
      <c r="C20" s="189">
        <v>4042</v>
      </c>
      <c r="D20" s="189">
        <v>46886</v>
      </c>
      <c r="E20" s="189">
        <v>38574</v>
      </c>
      <c r="F20" s="190">
        <v>-17.728106471014801</v>
      </c>
    </row>
    <row r="21" spans="1:7" ht="15.6" customHeight="1" x14ac:dyDescent="0.25">
      <c r="A21" s="188" t="s">
        <v>149</v>
      </c>
      <c r="B21" s="189">
        <v>1194</v>
      </c>
      <c r="C21" s="189">
        <v>821</v>
      </c>
      <c r="D21" s="189">
        <v>8737.75</v>
      </c>
      <c r="E21" s="189">
        <v>25781.25</v>
      </c>
      <c r="F21" s="190">
        <v>195.05593545249059</v>
      </c>
    </row>
    <row r="22" spans="1:7" ht="15.6" customHeight="1" x14ac:dyDescent="0.25">
      <c r="A22" s="188" t="s">
        <v>146</v>
      </c>
      <c r="B22" s="189">
        <v>6717</v>
      </c>
      <c r="C22" s="189">
        <v>5600</v>
      </c>
      <c r="D22" s="189">
        <v>51516</v>
      </c>
      <c r="E22" s="189">
        <v>55745</v>
      </c>
      <c r="F22" s="190">
        <v>8.2091000854103555</v>
      </c>
    </row>
    <row r="23" spans="1:7" ht="15.6" customHeight="1" x14ac:dyDescent="0.25">
      <c r="A23" s="188" t="s">
        <v>165</v>
      </c>
      <c r="B23" s="189">
        <v>2065</v>
      </c>
      <c r="C23" s="189">
        <v>4605.25</v>
      </c>
      <c r="D23" s="189">
        <v>13204.25</v>
      </c>
      <c r="E23" s="189">
        <v>23159</v>
      </c>
      <c r="F23" s="190">
        <v>75.390499271068023</v>
      </c>
    </row>
    <row r="24" spans="1:7" ht="15.6" customHeight="1" x14ac:dyDescent="0.25">
      <c r="A24" s="188" t="s">
        <v>141</v>
      </c>
      <c r="B24" s="189">
        <v>2984.25</v>
      </c>
      <c r="C24" s="189">
        <v>2116.5</v>
      </c>
      <c r="D24" s="189">
        <v>27573.5</v>
      </c>
      <c r="E24" s="189">
        <v>21466</v>
      </c>
      <c r="F24" s="190">
        <v>-22.14989029321632</v>
      </c>
    </row>
    <row r="25" spans="1:7" ht="15.6" customHeight="1" x14ac:dyDescent="0.25">
      <c r="A25" s="188" t="s">
        <v>140</v>
      </c>
      <c r="B25" s="189">
        <v>8</v>
      </c>
      <c r="C25" s="189">
        <v>0</v>
      </c>
      <c r="D25" s="189">
        <v>39</v>
      </c>
      <c r="E25" s="189">
        <v>0</v>
      </c>
      <c r="F25" s="190">
        <v>-100</v>
      </c>
    </row>
    <row r="26" spans="1:7" ht="15.6" customHeight="1" x14ac:dyDescent="0.25">
      <c r="A26" s="188" t="s">
        <v>152</v>
      </c>
      <c r="B26" s="189">
        <v>25</v>
      </c>
      <c r="C26" s="189">
        <v>0</v>
      </c>
      <c r="D26" s="189">
        <v>300.5</v>
      </c>
      <c r="E26" s="189">
        <v>154</v>
      </c>
      <c r="F26" s="190">
        <v>-48.752079866888522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2</v>
      </c>
      <c r="F27" s="190" t="s">
        <v>151</v>
      </c>
    </row>
    <row r="28" spans="1:7" ht="15.6" customHeight="1" x14ac:dyDescent="0.25">
      <c r="A28" s="188" t="s">
        <v>177</v>
      </c>
      <c r="B28" s="189">
        <v>3610</v>
      </c>
      <c r="C28" s="189">
        <v>3897</v>
      </c>
      <c r="D28" s="189">
        <v>34553</v>
      </c>
      <c r="E28" s="189">
        <v>45990</v>
      </c>
      <c r="F28" s="190">
        <v>33.099875553497533</v>
      </c>
    </row>
    <row r="29" spans="1:7" ht="15.6" customHeight="1" x14ac:dyDescent="0.25">
      <c r="A29" s="188" t="s">
        <v>178</v>
      </c>
      <c r="B29" s="189">
        <v>9602.75</v>
      </c>
      <c r="C29" s="189">
        <v>9341</v>
      </c>
      <c r="D29" s="189">
        <v>65748.75</v>
      </c>
      <c r="E29" s="189">
        <v>72520.75</v>
      </c>
      <c r="F29" s="190">
        <v>10.299815585847639</v>
      </c>
    </row>
    <row r="30" spans="1:7" ht="15.6" customHeight="1" x14ac:dyDescent="0.25">
      <c r="A30" s="188" t="s">
        <v>179</v>
      </c>
      <c r="B30" s="189">
        <v>136.25</v>
      </c>
      <c r="C30" s="189">
        <v>123</v>
      </c>
      <c r="D30" s="189">
        <v>1085</v>
      </c>
      <c r="E30" s="189">
        <v>1558.25</v>
      </c>
      <c r="F30" s="190">
        <v>43.617511520737338</v>
      </c>
    </row>
    <row r="31" spans="1:7" ht="15.6" customHeight="1" x14ac:dyDescent="0.25">
      <c r="A31" s="188" t="s">
        <v>180</v>
      </c>
      <c r="B31" s="189">
        <v>1201</v>
      </c>
      <c r="C31" s="189">
        <v>1143</v>
      </c>
      <c r="D31" s="189">
        <v>9096</v>
      </c>
      <c r="E31" s="189">
        <v>9815</v>
      </c>
      <c r="F31" s="190">
        <v>7.9045734388742366</v>
      </c>
    </row>
    <row r="32" spans="1:7" ht="15.6" customHeight="1" x14ac:dyDescent="0.25">
      <c r="A32" s="188" t="s">
        <v>181</v>
      </c>
      <c r="B32" s="189">
        <v>214608</v>
      </c>
      <c r="C32" s="189">
        <v>250300</v>
      </c>
      <c r="D32" s="189">
        <v>1665616</v>
      </c>
      <c r="E32" s="189">
        <v>1919302</v>
      </c>
      <c r="F32" s="190">
        <v>15.23076147203197</v>
      </c>
    </row>
    <row r="33" spans="1:6" ht="15.6" customHeight="1" x14ac:dyDescent="0.25">
      <c r="A33" s="188" t="s">
        <v>182</v>
      </c>
      <c r="B33" s="189">
        <v>19337</v>
      </c>
      <c r="C33" s="189">
        <v>21125</v>
      </c>
      <c r="D33" s="189">
        <v>160938</v>
      </c>
      <c r="E33" s="189">
        <v>181368</v>
      </c>
      <c r="F33" s="190">
        <v>12.69432949334526</v>
      </c>
    </row>
    <row r="34" spans="1:6" ht="15.6" customHeight="1" x14ac:dyDescent="0.25">
      <c r="A34" s="188" t="s">
        <v>183</v>
      </c>
      <c r="B34" s="189">
        <v>333.75</v>
      </c>
      <c r="C34" s="189">
        <v>597</v>
      </c>
      <c r="D34" s="189">
        <v>4172.75</v>
      </c>
      <c r="E34" s="189">
        <v>4285.25</v>
      </c>
      <c r="F34" s="190">
        <v>2.6960637469294819</v>
      </c>
    </row>
    <row r="35" spans="1:6" ht="15.6" customHeight="1" x14ac:dyDescent="0.25">
      <c r="A35" s="156" t="s">
        <v>153</v>
      </c>
      <c r="B35" s="76">
        <f>SUM(B7:B34)</f>
        <v>548168.75</v>
      </c>
      <c r="C35" s="77">
        <f>SUM(C7:C34)</f>
        <v>577777.75</v>
      </c>
      <c r="D35" s="178">
        <f>SUM(D7:D34)</f>
        <v>4219207</v>
      </c>
      <c r="E35" s="178">
        <f>SUM(E7:E34)</f>
        <v>4569440</v>
      </c>
      <c r="F35" s="140">
        <f>E35*100/D35-100</f>
        <v>8.3009200544083228</v>
      </c>
    </row>
    <row r="36" spans="1:6" ht="15.6" customHeight="1" x14ac:dyDescent="0.25">
      <c r="A36" s="73" t="s">
        <v>169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33" priority="2">
      <formula>MOD(ROW(),2)=0</formula>
    </cfRule>
  </conditionalFormatting>
  <conditionalFormatting sqref="F7:F35">
    <cfRule type="expression" dxfId="3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86AF8E-5F49-404F-A7ED-4B6E16AA4AA2}">
  <sheetPr codeName="Hoja24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75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76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104</v>
      </c>
      <c r="C7" s="189">
        <v>82</v>
      </c>
      <c r="D7" s="189">
        <v>769</v>
      </c>
      <c r="E7" s="189">
        <v>719</v>
      </c>
      <c r="F7" s="190">
        <v>-6.5019505851755497</v>
      </c>
      <c r="G7" s="37"/>
    </row>
    <row r="8" spans="1:14" ht="15.6" customHeight="1" x14ac:dyDescent="0.25">
      <c r="A8" s="188" t="s">
        <v>11</v>
      </c>
      <c r="B8" s="189">
        <v>84</v>
      </c>
      <c r="C8" s="189">
        <v>92</v>
      </c>
      <c r="D8" s="189">
        <v>542</v>
      </c>
      <c r="E8" s="189">
        <v>580</v>
      </c>
      <c r="F8" s="190">
        <v>7.0110701107011124</v>
      </c>
      <c r="G8" s="6"/>
    </row>
    <row r="9" spans="1:14" ht="15.6" customHeight="1" x14ac:dyDescent="0.25">
      <c r="A9" s="188" t="s">
        <v>8</v>
      </c>
      <c r="B9" s="189">
        <v>289</v>
      </c>
      <c r="C9" s="189">
        <v>272</v>
      </c>
      <c r="D9" s="189">
        <v>1420</v>
      </c>
      <c r="E9" s="189">
        <v>1235</v>
      </c>
      <c r="F9" s="190">
        <v>-13.02816901408451</v>
      </c>
      <c r="G9" s="6"/>
    </row>
    <row r="10" spans="1:14" ht="15.6" customHeight="1" x14ac:dyDescent="0.25">
      <c r="A10" s="188" t="s">
        <v>10</v>
      </c>
      <c r="B10" s="189">
        <v>69</v>
      </c>
      <c r="C10" s="189">
        <v>50</v>
      </c>
      <c r="D10" s="189">
        <v>548</v>
      </c>
      <c r="E10" s="189">
        <v>524</v>
      </c>
      <c r="F10" s="190">
        <v>-4.379562043795616</v>
      </c>
    </row>
    <row r="11" spans="1:14" ht="15.6" customHeight="1" x14ac:dyDescent="0.25">
      <c r="A11" s="188" t="s">
        <v>9</v>
      </c>
      <c r="B11" s="189">
        <v>3447</v>
      </c>
      <c r="C11" s="189">
        <v>3228</v>
      </c>
      <c r="D11" s="189">
        <v>21119</v>
      </c>
      <c r="E11" s="189">
        <v>20469</v>
      </c>
      <c r="F11" s="190">
        <v>-3.0777972441876931</v>
      </c>
    </row>
    <row r="12" spans="1:14" ht="15.6" customHeight="1" x14ac:dyDescent="0.25">
      <c r="A12" s="188" t="s">
        <v>6</v>
      </c>
      <c r="B12" s="189">
        <v>122</v>
      </c>
      <c r="C12" s="189">
        <v>128</v>
      </c>
      <c r="D12" s="189">
        <v>975</v>
      </c>
      <c r="E12" s="189">
        <v>1024</v>
      </c>
      <c r="F12" s="190">
        <v>5.025641025641022</v>
      </c>
    </row>
    <row r="13" spans="1:14" ht="15.6" customHeight="1" x14ac:dyDescent="0.25">
      <c r="A13" s="188" t="s">
        <v>175</v>
      </c>
      <c r="B13" s="189">
        <v>5512</v>
      </c>
      <c r="C13" s="189">
        <v>5046</v>
      </c>
      <c r="D13" s="189">
        <v>33314</v>
      </c>
      <c r="E13" s="189">
        <v>31492</v>
      </c>
      <c r="F13" s="190">
        <v>-5.4691721198294942</v>
      </c>
    </row>
    <row r="14" spans="1:14" ht="15.6" customHeight="1" x14ac:dyDescent="0.25">
      <c r="A14" s="188" t="s">
        <v>148</v>
      </c>
      <c r="B14" s="189">
        <v>759</v>
      </c>
      <c r="C14" s="189">
        <v>787</v>
      </c>
      <c r="D14" s="189">
        <v>5657</v>
      </c>
      <c r="E14" s="189">
        <v>5567</v>
      </c>
      <c r="F14" s="190">
        <v>-1.590949266395612</v>
      </c>
    </row>
    <row r="15" spans="1:14" ht="15.6" customHeight="1" x14ac:dyDescent="0.25">
      <c r="A15" s="188" t="s">
        <v>145</v>
      </c>
      <c r="B15" s="189">
        <v>242</v>
      </c>
      <c r="C15" s="189">
        <v>223</v>
      </c>
      <c r="D15" s="189">
        <v>1833</v>
      </c>
      <c r="E15" s="189">
        <v>1792</v>
      </c>
      <c r="F15" s="190">
        <v>-2.2367703218767052</v>
      </c>
    </row>
    <row r="16" spans="1:14" ht="15.6" customHeight="1" x14ac:dyDescent="0.5">
      <c r="A16" s="188" t="s">
        <v>144</v>
      </c>
      <c r="B16" s="189">
        <v>190</v>
      </c>
      <c r="C16" s="189">
        <v>185</v>
      </c>
      <c r="D16" s="189">
        <v>1418</v>
      </c>
      <c r="E16" s="189">
        <v>1367</v>
      </c>
      <c r="F16" s="190">
        <v>-3.5966149506347018</v>
      </c>
      <c r="G16" s="1"/>
    </row>
    <row r="17" spans="1:7" ht="15.6" customHeight="1" x14ac:dyDescent="0.35">
      <c r="A17" s="188" t="s">
        <v>150</v>
      </c>
      <c r="B17" s="189">
        <v>109</v>
      </c>
      <c r="C17" s="189">
        <v>105</v>
      </c>
      <c r="D17" s="189">
        <v>907</v>
      </c>
      <c r="E17" s="189">
        <v>905</v>
      </c>
      <c r="F17" s="190">
        <v>-0.22050716648291771</v>
      </c>
      <c r="G17" s="2"/>
    </row>
    <row r="18" spans="1:7" ht="15.6" customHeight="1" x14ac:dyDescent="0.25">
      <c r="A18" s="188" t="s">
        <v>147</v>
      </c>
      <c r="B18" s="189">
        <v>1019</v>
      </c>
      <c r="C18" s="189">
        <v>974</v>
      </c>
      <c r="D18" s="189">
        <v>6817</v>
      </c>
      <c r="E18" s="189">
        <v>7028</v>
      </c>
      <c r="F18" s="190">
        <v>3.0952031685492192</v>
      </c>
    </row>
    <row r="19" spans="1:7" ht="15.6" customHeight="1" x14ac:dyDescent="0.25">
      <c r="A19" s="188" t="s">
        <v>143</v>
      </c>
      <c r="B19" s="189">
        <v>72</v>
      </c>
      <c r="C19" s="189">
        <v>82</v>
      </c>
      <c r="D19" s="189">
        <v>564</v>
      </c>
      <c r="E19" s="189">
        <v>612</v>
      </c>
      <c r="F19" s="190">
        <v>8.5106382978723474</v>
      </c>
    </row>
    <row r="20" spans="1:7" ht="15.6" customHeight="1" x14ac:dyDescent="0.25">
      <c r="A20" s="188" t="s">
        <v>142</v>
      </c>
      <c r="B20" s="189">
        <v>93</v>
      </c>
      <c r="C20" s="189">
        <v>79</v>
      </c>
      <c r="D20" s="189">
        <v>754</v>
      </c>
      <c r="E20" s="189">
        <v>752</v>
      </c>
      <c r="F20" s="190">
        <v>-0.26525198938992389</v>
      </c>
    </row>
    <row r="21" spans="1:7" ht="15.6" customHeight="1" x14ac:dyDescent="0.25">
      <c r="A21" s="188" t="s">
        <v>149</v>
      </c>
      <c r="B21" s="189">
        <v>203</v>
      </c>
      <c r="C21" s="189">
        <v>166</v>
      </c>
      <c r="D21" s="189">
        <v>1533</v>
      </c>
      <c r="E21" s="189">
        <v>1472</v>
      </c>
      <c r="F21" s="190">
        <v>-3.979125896934121</v>
      </c>
    </row>
    <row r="22" spans="1:7" ht="15.6" customHeight="1" x14ac:dyDescent="0.25">
      <c r="A22" s="188" t="s">
        <v>146</v>
      </c>
      <c r="B22" s="189">
        <v>1215</v>
      </c>
      <c r="C22" s="189">
        <v>1229</v>
      </c>
      <c r="D22" s="189">
        <v>9396</v>
      </c>
      <c r="E22" s="189">
        <v>9982</v>
      </c>
      <c r="F22" s="190">
        <v>6.2366964665815203</v>
      </c>
    </row>
    <row r="23" spans="1:7" ht="15.6" customHeight="1" x14ac:dyDescent="0.25">
      <c r="A23" s="188" t="s">
        <v>165</v>
      </c>
      <c r="B23" s="189">
        <v>125</v>
      </c>
      <c r="C23" s="189">
        <v>104</v>
      </c>
      <c r="D23" s="189">
        <v>1004</v>
      </c>
      <c r="E23" s="189">
        <v>836</v>
      </c>
      <c r="F23" s="190">
        <v>-16.733067729083668</v>
      </c>
    </row>
    <row r="24" spans="1:7" ht="15.6" customHeight="1" x14ac:dyDescent="0.25">
      <c r="A24" s="188" t="s">
        <v>141</v>
      </c>
      <c r="B24" s="189">
        <v>39</v>
      </c>
      <c r="C24" s="189">
        <v>29</v>
      </c>
      <c r="D24" s="189">
        <v>322</v>
      </c>
      <c r="E24" s="189">
        <v>312</v>
      </c>
      <c r="F24" s="190">
        <v>-3.1055900621118022</v>
      </c>
    </row>
    <row r="25" spans="1:7" ht="15.6" customHeight="1" x14ac:dyDescent="0.25">
      <c r="A25" s="188" t="s">
        <v>140</v>
      </c>
      <c r="B25" s="189">
        <v>144</v>
      </c>
      <c r="C25" s="189">
        <v>79</v>
      </c>
      <c r="D25" s="189">
        <v>879</v>
      </c>
      <c r="E25" s="189">
        <v>523</v>
      </c>
      <c r="F25" s="190">
        <v>-40.500568828213879</v>
      </c>
    </row>
    <row r="26" spans="1:7" ht="15.6" customHeight="1" x14ac:dyDescent="0.25">
      <c r="A26" s="188" t="s">
        <v>152</v>
      </c>
      <c r="B26" s="189">
        <v>107</v>
      </c>
      <c r="C26" s="189">
        <v>96</v>
      </c>
      <c r="D26" s="189">
        <v>686</v>
      </c>
      <c r="E26" s="189">
        <v>640</v>
      </c>
      <c r="F26" s="190">
        <v>-6.7055393586005891</v>
      </c>
    </row>
    <row r="27" spans="1:7" ht="15.6" customHeight="1" x14ac:dyDescent="0.25">
      <c r="A27" s="188" t="s">
        <v>173</v>
      </c>
      <c r="B27" s="189">
        <v>57</v>
      </c>
      <c r="C27" s="189">
        <v>60</v>
      </c>
      <c r="D27" s="189">
        <v>581</v>
      </c>
      <c r="E27" s="189">
        <v>590</v>
      </c>
      <c r="F27" s="190">
        <v>1.5490533562822719</v>
      </c>
    </row>
    <row r="28" spans="1:7" ht="15.6" customHeight="1" x14ac:dyDescent="0.25">
      <c r="A28" s="188" t="s">
        <v>177</v>
      </c>
      <c r="B28" s="189">
        <v>1505</v>
      </c>
      <c r="C28" s="189">
        <v>1575</v>
      </c>
      <c r="D28" s="189">
        <v>11300</v>
      </c>
      <c r="E28" s="189">
        <v>12083</v>
      </c>
      <c r="F28" s="190">
        <v>6.929203539823007</v>
      </c>
    </row>
    <row r="29" spans="1:7" ht="15.6" customHeight="1" x14ac:dyDescent="0.25">
      <c r="A29" s="188" t="s">
        <v>178</v>
      </c>
      <c r="B29" s="189">
        <v>130</v>
      </c>
      <c r="C29" s="189">
        <v>129</v>
      </c>
      <c r="D29" s="189">
        <v>1032</v>
      </c>
      <c r="E29" s="189">
        <v>1048</v>
      </c>
      <c r="F29" s="190">
        <v>1.550387596899228</v>
      </c>
    </row>
    <row r="30" spans="1:7" ht="15.6" customHeight="1" x14ac:dyDescent="0.25">
      <c r="A30" s="188" t="s">
        <v>179</v>
      </c>
      <c r="B30" s="189">
        <v>80</v>
      </c>
      <c r="C30" s="189">
        <v>80</v>
      </c>
      <c r="D30" s="189">
        <v>619</v>
      </c>
      <c r="E30" s="189">
        <v>615</v>
      </c>
      <c r="F30" s="190">
        <v>-0.64620355411955188</v>
      </c>
    </row>
    <row r="31" spans="1:7" ht="15.6" customHeight="1" x14ac:dyDescent="0.25">
      <c r="A31" s="188" t="s">
        <v>180</v>
      </c>
      <c r="B31" s="189">
        <v>188</v>
      </c>
      <c r="C31" s="189">
        <v>164</v>
      </c>
      <c r="D31" s="189">
        <v>1571</v>
      </c>
      <c r="E31" s="189">
        <v>1436</v>
      </c>
      <c r="F31" s="190">
        <v>-8.5932527052832626</v>
      </c>
    </row>
    <row r="32" spans="1:7" ht="15.6" customHeight="1" x14ac:dyDescent="0.25">
      <c r="A32" s="188" t="s">
        <v>181</v>
      </c>
      <c r="B32" s="189">
        <v>633</v>
      </c>
      <c r="C32" s="189">
        <v>603</v>
      </c>
      <c r="D32" s="189">
        <v>5003</v>
      </c>
      <c r="E32" s="189">
        <v>4823</v>
      </c>
      <c r="F32" s="190">
        <v>-3.5978412952228642</v>
      </c>
    </row>
    <row r="33" spans="1:6" ht="15.6" customHeight="1" x14ac:dyDescent="0.25">
      <c r="A33" s="188" t="s">
        <v>182</v>
      </c>
      <c r="B33" s="189">
        <v>132</v>
      </c>
      <c r="C33" s="189">
        <v>125</v>
      </c>
      <c r="D33" s="189">
        <v>1257</v>
      </c>
      <c r="E33" s="189">
        <v>1145</v>
      </c>
      <c r="F33" s="190">
        <v>-8.9101034208432708</v>
      </c>
    </row>
    <row r="34" spans="1:6" ht="15.6" customHeight="1" x14ac:dyDescent="0.25">
      <c r="A34" s="188" t="s">
        <v>183</v>
      </c>
      <c r="B34" s="189">
        <v>36</v>
      </c>
      <c r="C34" s="189">
        <v>34</v>
      </c>
      <c r="D34" s="189">
        <v>273</v>
      </c>
      <c r="E34" s="189">
        <v>265</v>
      </c>
      <c r="F34" s="190">
        <v>-2.9304029304029342</v>
      </c>
    </row>
    <row r="35" spans="1:6" ht="15.6" customHeight="1" x14ac:dyDescent="0.25">
      <c r="A35" s="156" t="s">
        <v>153</v>
      </c>
      <c r="B35" s="76">
        <f>SUM(B7:B34)</f>
        <v>16705</v>
      </c>
      <c r="C35" s="77">
        <f>SUM(C7:C34)</f>
        <v>15806</v>
      </c>
      <c r="D35" s="178">
        <f>SUM(D7:D34)</f>
        <v>112093</v>
      </c>
      <c r="E35" s="78">
        <f>SUM(E7:E34)</f>
        <v>109836</v>
      </c>
      <c r="F35" s="140">
        <f>E35*100/D35-100</f>
        <v>-2.0135066418063587</v>
      </c>
    </row>
    <row r="36" spans="1:6" ht="15.6" customHeight="1" x14ac:dyDescent="0.25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1" priority="2">
      <formula>MOD(ROW(),2)=0</formula>
    </cfRule>
  </conditionalFormatting>
  <conditionalFormatting sqref="F7:F35">
    <cfRule type="expression" dxfId="3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FAAFA4-1278-4FE3-8A7C-F33A3F483E5D}">
  <sheetPr codeName="Hoja25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74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78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3047159</v>
      </c>
      <c r="C7" s="189">
        <v>3114081</v>
      </c>
      <c r="D7" s="189">
        <v>20076737</v>
      </c>
      <c r="E7" s="189">
        <v>21530320</v>
      </c>
      <c r="F7" s="190">
        <v>7.2401356853954866</v>
      </c>
      <c r="G7" s="37"/>
    </row>
    <row r="8" spans="1:14" ht="15.6" customHeight="1" x14ac:dyDescent="0.25">
      <c r="A8" s="188" t="s">
        <v>11</v>
      </c>
      <c r="B8" s="189">
        <v>2172004</v>
      </c>
      <c r="C8" s="189">
        <v>3026675</v>
      </c>
      <c r="D8" s="189">
        <v>11784577</v>
      </c>
      <c r="E8" s="189">
        <v>13041219</v>
      </c>
      <c r="F8" s="190">
        <v>10.663445959918629</v>
      </c>
      <c r="G8" s="6"/>
    </row>
    <row r="9" spans="1:14" ht="15.6" customHeight="1" x14ac:dyDescent="0.25">
      <c r="A9" s="188" t="s">
        <v>8</v>
      </c>
      <c r="B9" s="189">
        <v>6111699</v>
      </c>
      <c r="C9" s="189">
        <v>6098929</v>
      </c>
      <c r="D9" s="189">
        <v>26138227</v>
      </c>
      <c r="E9" s="189">
        <v>24430239</v>
      </c>
      <c r="F9" s="190">
        <v>-6.5344447425603818</v>
      </c>
      <c r="G9" s="6"/>
    </row>
    <row r="10" spans="1:14" ht="15.6" customHeight="1" x14ac:dyDescent="0.25">
      <c r="A10" s="188" t="s">
        <v>10</v>
      </c>
      <c r="B10" s="189">
        <v>523167</v>
      </c>
      <c r="C10" s="189">
        <v>291338</v>
      </c>
      <c r="D10" s="189">
        <v>4187731</v>
      </c>
      <c r="E10" s="189">
        <v>3593687</v>
      </c>
      <c r="F10" s="190">
        <v>-14.185342850340669</v>
      </c>
    </row>
    <row r="11" spans="1:14" ht="15.6" customHeight="1" x14ac:dyDescent="0.25">
      <c r="A11" s="188" t="s">
        <v>9</v>
      </c>
      <c r="B11" s="189">
        <v>50225388</v>
      </c>
      <c r="C11" s="189">
        <v>52494587</v>
      </c>
      <c r="D11" s="189">
        <v>370086931</v>
      </c>
      <c r="E11" s="189">
        <v>363119436</v>
      </c>
      <c r="F11" s="190">
        <v>-1.882664427293705</v>
      </c>
    </row>
    <row r="12" spans="1:14" ht="15.6" customHeight="1" x14ac:dyDescent="0.25">
      <c r="A12" s="188" t="s">
        <v>6</v>
      </c>
      <c r="B12" s="189">
        <v>3956014</v>
      </c>
      <c r="C12" s="189">
        <v>3253902</v>
      </c>
      <c r="D12" s="189">
        <v>24774280</v>
      </c>
      <c r="E12" s="189">
        <v>23579656</v>
      </c>
      <c r="F12" s="190">
        <v>-4.822033173113411</v>
      </c>
    </row>
    <row r="13" spans="1:14" ht="15.6" customHeight="1" x14ac:dyDescent="0.25">
      <c r="A13" s="188" t="s">
        <v>175</v>
      </c>
      <c r="B13" s="189">
        <v>32053960</v>
      </c>
      <c r="C13" s="189">
        <v>29175072</v>
      </c>
      <c r="D13" s="189">
        <v>192990630</v>
      </c>
      <c r="E13" s="189">
        <v>187513637</v>
      </c>
      <c r="F13" s="190">
        <v>-2.8379579879085379</v>
      </c>
    </row>
    <row r="14" spans="1:14" ht="15.6" customHeight="1" x14ac:dyDescent="0.25">
      <c r="A14" s="188" t="s">
        <v>148</v>
      </c>
      <c r="B14" s="189">
        <v>34322441</v>
      </c>
      <c r="C14" s="189">
        <v>35249994</v>
      </c>
      <c r="D14" s="189">
        <v>242173819</v>
      </c>
      <c r="E14" s="189">
        <v>246198728</v>
      </c>
      <c r="F14" s="190">
        <v>1.6619917944144049</v>
      </c>
    </row>
    <row r="15" spans="1:14" ht="15.6" customHeight="1" x14ac:dyDescent="0.25">
      <c r="A15" s="188" t="s">
        <v>145</v>
      </c>
      <c r="B15" s="189">
        <v>4917764</v>
      </c>
      <c r="C15" s="189">
        <v>5444202</v>
      </c>
      <c r="D15" s="189">
        <v>38866476</v>
      </c>
      <c r="E15" s="189">
        <v>37021220</v>
      </c>
      <c r="F15" s="190">
        <v>-4.7476802373335829</v>
      </c>
    </row>
    <row r="16" spans="1:14" ht="15.6" customHeight="1" x14ac:dyDescent="0.5">
      <c r="A16" s="188" t="s">
        <v>144</v>
      </c>
      <c r="B16" s="189">
        <v>4365514</v>
      </c>
      <c r="C16" s="189">
        <v>4647332</v>
      </c>
      <c r="D16" s="189">
        <v>30135202</v>
      </c>
      <c r="E16" s="189">
        <v>31473847</v>
      </c>
      <c r="F16" s="190">
        <v>4.4421305023938524</v>
      </c>
      <c r="G16" s="1"/>
    </row>
    <row r="17" spans="1:7" ht="15.6" customHeight="1" x14ac:dyDescent="0.35">
      <c r="A17" s="188" t="s">
        <v>150</v>
      </c>
      <c r="B17" s="189">
        <v>1739382</v>
      </c>
      <c r="C17" s="189">
        <v>1364818</v>
      </c>
      <c r="D17" s="189">
        <v>13344383</v>
      </c>
      <c r="E17" s="189">
        <v>13187130</v>
      </c>
      <c r="F17" s="190">
        <v>-1.1784209131287611</v>
      </c>
      <c r="G17" s="2"/>
    </row>
    <row r="18" spans="1:7" ht="15.6" customHeight="1" x14ac:dyDescent="0.25">
      <c r="A18" s="188" t="s">
        <v>147</v>
      </c>
      <c r="B18" s="189">
        <v>6561074</v>
      </c>
      <c r="C18" s="189">
        <v>6811707</v>
      </c>
      <c r="D18" s="189">
        <v>46922961</v>
      </c>
      <c r="E18" s="189">
        <v>50371125</v>
      </c>
      <c r="F18" s="190">
        <v>7.3485643840762691</v>
      </c>
    </row>
    <row r="19" spans="1:7" ht="15.6" customHeight="1" x14ac:dyDescent="0.25">
      <c r="A19" s="188" t="s">
        <v>143</v>
      </c>
      <c r="B19" s="189">
        <v>1001271</v>
      </c>
      <c r="C19" s="189">
        <v>1441113</v>
      </c>
      <c r="D19" s="189">
        <v>8188259</v>
      </c>
      <c r="E19" s="189">
        <v>10582072</v>
      </c>
      <c r="F19" s="190">
        <v>29.234700563330989</v>
      </c>
    </row>
    <row r="20" spans="1:7" ht="15.6" customHeight="1" x14ac:dyDescent="0.25">
      <c r="A20" s="188" t="s">
        <v>142</v>
      </c>
      <c r="B20" s="189">
        <v>1891357</v>
      </c>
      <c r="C20" s="189">
        <v>1132613</v>
      </c>
      <c r="D20" s="189">
        <v>14098675</v>
      </c>
      <c r="E20" s="189">
        <v>12807451</v>
      </c>
      <c r="F20" s="190">
        <v>-9.1584776583615195</v>
      </c>
    </row>
    <row r="21" spans="1:7" ht="15.6" customHeight="1" x14ac:dyDescent="0.25">
      <c r="A21" s="188" t="s">
        <v>149</v>
      </c>
      <c r="B21" s="189">
        <v>3812006</v>
      </c>
      <c r="C21" s="189">
        <v>3035173</v>
      </c>
      <c r="D21" s="189">
        <v>27853533</v>
      </c>
      <c r="E21" s="189">
        <v>26888194</v>
      </c>
      <c r="F21" s="190">
        <v>-3.4657685974702019</v>
      </c>
    </row>
    <row r="22" spans="1:7" ht="15.6" customHeight="1" x14ac:dyDescent="0.25">
      <c r="A22" s="188" t="s">
        <v>146</v>
      </c>
      <c r="B22" s="189">
        <v>21769488</v>
      </c>
      <c r="C22" s="189">
        <v>23579878</v>
      </c>
      <c r="D22" s="189">
        <v>203275456</v>
      </c>
      <c r="E22" s="189">
        <v>222891638</v>
      </c>
      <c r="F22" s="190">
        <v>9.6500494383345483</v>
      </c>
    </row>
    <row r="23" spans="1:7" ht="15.6" customHeight="1" x14ac:dyDescent="0.25">
      <c r="A23" s="188" t="s">
        <v>165</v>
      </c>
      <c r="B23" s="189">
        <v>5586662</v>
      </c>
      <c r="C23" s="189">
        <v>5776472</v>
      </c>
      <c r="D23" s="189">
        <v>37514362</v>
      </c>
      <c r="E23" s="189">
        <v>41834363</v>
      </c>
      <c r="F23" s="190">
        <v>11.51559234833849</v>
      </c>
    </row>
    <row r="24" spans="1:7" ht="15.6" customHeight="1" x14ac:dyDescent="0.25">
      <c r="A24" s="188" t="s">
        <v>141</v>
      </c>
      <c r="B24" s="189">
        <v>287420</v>
      </c>
      <c r="C24" s="189">
        <v>116957</v>
      </c>
      <c r="D24" s="189">
        <v>2173936</v>
      </c>
      <c r="E24" s="189">
        <v>1858113</v>
      </c>
      <c r="F24" s="190">
        <v>-14.52770458743956</v>
      </c>
    </row>
    <row r="25" spans="1:7" ht="15.6" customHeight="1" x14ac:dyDescent="0.25">
      <c r="A25" s="188" t="s">
        <v>140</v>
      </c>
      <c r="B25" s="189">
        <v>3774350</v>
      </c>
      <c r="C25" s="189">
        <v>2243780</v>
      </c>
      <c r="D25" s="189">
        <v>24107809</v>
      </c>
      <c r="E25" s="189">
        <v>14868762</v>
      </c>
      <c r="F25" s="190">
        <v>-38.323876715631847</v>
      </c>
    </row>
    <row r="26" spans="1:7" ht="15.6" customHeight="1" x14ac:dyDescent="0.25">
      <c r="A26" s="188" t="s">
        <v>152</v>
      </c>
      <c r="B26" s="189">
        <v>1778688</v>
      </c>
      <c r="C26" s="189">
        <v>1513237</v>
      </c>
      <c r="D26" s="189">
        <v>10377518</v>
      </c>
      <c r="E26" s="189">
        <v>10613900</v>
      </c>
      <c r="F26" s="190">
        <v>2.2778278968053769</v>
      </c>
    </row>
    <row r="27" spans="1:7" ht="15.6" customHeight="1" x14ac:dyDescent="0.25">
      <c r="A27" s="188" t="s">
        <v>173</v>
      </c>
      <c r="B27" s="189">
        <v>361450</v>
      </c>
      <c r="C27" s="189">
        <v>358263</v>
      </c>
      <c r="D27" s="189">
        <v>4676657</v>
      </c>
      <c r="E27" s="189">
        <v>4567679</v>
      </c>
      <c r="F27" s="190">
        <v>-2.3302542820651548</v>
      </c>
    </row>
    <row r="28" spans="1:7" ht="15.6" customHeight="1" x14ac:dyDescent="0.25">
      <c r="A28" s="188" t="s">
        <v>177</v>
      </c>
      <c r="B28" s="189">
        <v>16685042</v>
      </c>
      <c r="C28" s="189">
        <v>15721578</v>
      </c>
      <c r="D28" s="189">
        <v>140342779</v>
      </c>
      <c r="E28" s="189">
        <v>146878936</v>
      </c>
      <c r="F28" s="190">
        <v>4.6572805858433242</v>
      </c>
    </row>
    <row r="29" spans="1:7" ht="15.6" customHeight="1" x14ac:dyDescent="0.25">
      <c r="A29" s="188" t="s">
        <v>178</v>
      </c>
      <c r="B29" s="189">
        <v>2388462</v>
      </c>
      <c r="C29" s="189">
        <v>2610534</v>
      </c>
      <c r="D29" s="189">
        <v>20230879</v>
      </c>
      <c r="E29" s="189">
        <v>20671798</v>
      </c>
      <c r="F29" s="190">
        <v>2.1794357032138829</v>
      </c>
    </row>
    <row r="30" spans="1:7" ht="15.6" customHeight="1" x14ac:dyDescent="0.25">
      <c r="A30" s="188" t="s">
        <v>179</v>
      </c>
      <c r="B30" s="189">
        <v>450324</v>
      </c>
      <c r="C30" s="189">
        <v>428327</v>
      </c>
      <c r="D30" s="189">
        <v>3718117</v>
      </c>
      <c r="E30" s="189">
        <v>3693367</v>
      </c>
      <c r="F30" s="190">
        <v>-0.66565952604503309</v>
      </c>
    </row>
    <row r="31" spans="1:7" ht="15.6" customHeight="1" x14ac:dyDescent="0.25">
      <c r="A31" s="188" t="s">
        <v>180</v>
      </c>
      <c r="B31" s="189">
        <v>4196278</v>
      </c>
      <c r="C31" s="189">
        <v>4178265</v>
      </c>
      <c r="D31" s="189">
        <v>31876402</v>
      </c>
      <c r="E31" s="189">
        <v>30166866</v>
      </c>
      <c r="F31" s="190">
        <v>-5.3630143075746162</v>
      </c>
    </row>
    <row r="32" spans="1:7" ht="15.6" customHeight="1" x14ac:dyDescent="0.25">
      <c r="A32" s="188" t="s">
        <v>181</v>
      </c>
      <c r="B32" s="189">
        <v>27130984</v>
      </c>
      <c r="C32" s="189">
        <v>24575940</v>
      </c>
      <c r="D32" s="189">
        <v>203871258</v>
      </c>
      <c r="E32" s="189">
        <v>199243067</v>
      </c>
      <c r="F32" s="190">
        <v>-2.2701537457526229</v>
      </c>
    </row>
    <row r="33" spans="1:6" ht="15.6" customHeight="1" x14ac:dyDescent="0.25">
      <c r="A33" s="188" t="s">
        <v>182</v>
      </c>
      <c r="B33" s="189">
        <v>3787248</v>
      </c>
      <c r="C33" s="189">
        <v>3443712</v>
      </c>
      <c r="D33" s="189">
        <v>30757054</v>
      </c>
      <c r="E33" s="189">
        <v>31879642</v>
      </c>
      <c r="F33" s="190">
        <v>3.6498554120300351</v>
      </c>
    </row>
    <row r="34" spans="1:6" ht="15.6" customHeight="1" x14ac:dyDescent="0.25">
      <c r="A34" s="188" t="s">
        <v>183</v>
      </c>
      <c r="B34" s="189">
        <v>189715</v>
      </c>
      <c r="C34" s="189">
        <v>328909</v>
      </c>
      <c r="D34" s="189">
        <v>1994208</v>
      </c>
      <c r="E34" s="189">
        <v>2202062</v>
      </c>
      <c r="F34" s="190">
        <v>10.42288467401595</v>
      </c>
    </row>
    <row r="35" spans="1:6" ht="15.6" customHeight="1" x14ac:dyDescent="0.25">
      <c r="A35" s="156" t="s">
        <v>153</v>
      </c>
      <c r="B35" s="76">
        <f>SUM(B7:B34)</f>
        <v>245086311</v>
      </c>
      <c r="C35" s="77">
        <f>SUM(C7:C34)</f>
        <v>241457388</v>
      </c>
      <c r="D35" s="178">
        <f>SUM(D7:D34)</f>
        <v>1786538856</v>
      </c>
      <c r="E35" s="78">
        <f>SUM(E7:E34)</f>
        <v>1796708154</v>
      </c>
      <c r="F35" s="140">
        <f>E35*100/D35-100</f>
        <v>0.56921784633158268</v>
      </c>
    </row>
    <row r="36" spans="1:6" ht="15.6" customHeight="1" x14ac:dyDescent="0.25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9" priority="2">
      <formula>MOD(ROW(),2)=0</formula>
    </cfRule>
  </conditionalFormatting>
  <conditionalFormatting sqref="F7:F35">
    <cfRule type="expression" dxfId="2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246F6F-B6E7-4F18-912A-41A1F08B3149}">
  <sheetPr codeName="Hoja26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79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76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14</v>
      </c>
      <c r="C7" s="189">
        <v>18</v>
      </c>
      <c r="D7" s="189">
        <v>101</v>
      </c>
      <c r="E7" s="189">
        <v>113</v>
      </c>
      <c r="F7" s="190">
        <v>11.881188118811879</v>
      </c>
      <c r="G7" s="37"/>
    </row>
    <row r="8" spans="1:14" ht="15.6" customHeight="1" x14ac:dyDescent="0.25">
      <c r="A8" s="188" t="s">
        <v>11</v>
      </c>
      <c r="B8" s="189">
        <v>12</v>
      </c>
      <c r="C8" s="189">
        <v>13</v>
      </c>
      <c r="D8" s="189">
        <v>62</v>
      </c>
      <c r="E8" s="189">
        <v>64</v>
      </c>
      <c r="F8" s="190">
        <v>3.2258064516128968</v>
      </c>
      <c r="G8" s="6"/>
    </row>
    <row r="9" spans="1:14" ht="15.6" customHeight="1" x14ac:dyDescent="0.25">
      <c r="A9" s="188" t="s">
        <v>8</v>
      </c>
      <c r="B9" s="189">
        <v>1</v>
      </c>
      <c r="C9" s="189">
        <v>1</v>
      </c>
      <c r="D9" s="189">
        <v>13</v>
      </c>
      <c r="E9" s="189">
        <v>18</v>
      </c>
      <c r="F9" s="190">
        <v>38.461538461538453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1</v>
      </c>
      <c r="F10" s="190" t="s">
        <v>151</v>
      </c>
    </row>
    <row r="11" spans="1:14" ht="15.6" customHeight="1" x14ac:dyDescent="0.25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 x14ac:dyDescent="0.25">
      <c r="A12" s="188" t="s">
        <v>6</v>
      </c>
      <c r="B12" s="189">
        <v>28</v>
      </c>
      <c r="C12" s="189">
        <v>27</v>
      </c>
      <c r="D12" s="189">
        <v>178</v>
      </c>
      <c r="E12" s="189">
        <v>196</v>
      </c>
      <c r="F12" s="190">
        <v>10.11235955056179</v>
      </c>
    </row>
    <row r="13" spans="1:14" ht="15.6" customHeight="1" x14ac:dyDescent="0.25">
      <c r="A13" s="188" t="s">
        <v>175</v>
      </c>
      <c r="B13" s="189">
        <v>101</v>
      </c>
      <c r="C13" s="189">
        <v>96</v>
      </c>
      <c r="D13" s="189">
        <v>483</v>
      </c>
      <c r="E13" s="189">
        <v>524</v>
      </c>
      <c r="F13" s="190">
        <v>8.488612836438918</v>
      </c>
    </row>
    <row r="14" spans="1:14" ht="15.6" customHeight="1" x14ac:dyDescent="0.25">
      <c r="A14" s="188" t="s">
        <v>148</v>
      </c>
      <c r="B14" s="189">
        <v>80</v>
      </c>
      <c r="C14" s="189">
        <v>86</v>
      </c>
      <c r="D14" s="189">
        <v>478</v>
      </c>
      <c r="E14" s="189">
        <v>549</v>
      </c>
      <c r="F14" s="190">
        <v>14.85355648535565</v>
      </c>
    </row>
    <row r="15" spans="1:14" ht="15.6" customHeight="1" x14ac:dyDescent="0.25">
      <c r="A15" s="188" t="s">
        <v>145</v>
      </c>
      <c r="B15" s="189">
        <v>7</v>
      </c>
      <c r="C15" s="189">
        <v>14</v>
      </c>
      <c r="D15" s="189">
        <v>50</v>
      </c>
      <c r="E15" s="189">
        <v>66</v>
      </c>
      <c r="F15" s="190">
        <v>32</v>
      </c>
    </row>
    <row r="16" spans="1:14" ht="15.6" customHeight="1" x14ac:dyDescent="0.5">
      <c r="A16" s="188" t="s">
        <v>144</v>
      </c>
      <c r="B16" s="189">
        <v>10</v>
      </c>
      <c r="C16" s="189">
        <v>14</v>
      </c>
      <c r="D16" s="189">
        <v>71</v>
      </c>
      <c r="E16" s="189">
        <v>101</v>
      </c>
      <c r="F16" s="190">
        <v>42.253521126760567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0</v>
      </c>
      <c r="D17" s="189">
        <v>1</v>
      </c>
      <c r="E17" s="189">
        <v>3</v>
      </c>
      <c r="F17" s="190">
        <v>200</v>
      </c>
      <c r="G17" s="2"/>
    </row>
    <row r="18" spans="1:7" ht="15.6" customHeight="1" x14ac:dyDescent="0.25">
      <c r="A18" s="188" t="s">
        <v>147</v>
      </c>
      <c r="B18" s="189">
        <v>1</v>
      </c>
      <c r="C18" s="189">
        <v>0</v>
      </c>
      <c r="D18" s="189">
        <v>5</v>
      </c>
      <c r="E18" s="189">
        <v>8</v>
      </c>
      <c r="F18" s="190">
        <v>60</v>
      </c>
    </row>
    <row r="19" spans="1:7" ht="15.6" customHeight="1" x14ac:dyDescent="0.25">
      <c r="A19" s="188" t="s">
        <v>143</v>
      </c>
      <c r="B19" s="189">
        <v>1</v>
      </c>
      <c r="C19" s="189">
        <v>2</v>
      </c>
      <c r="D19" s="189">
        <v>15</v>
      </c>
      <c r="E19" s="189">
        <v>14</v>
      </c>
      <c r="F19" s="190">
        <v>-6.6666666666666714</v>
      </c>
    </row>
    <row r="20" spans="1:7" ht="15.6" customHeight="1" x14ac:dyDescent="0.25">
      <c r="A20" s="188" t="s">
        <v>142</v>
      </c>
      <c r="B20" s="189">
        <v>2</v>
      </c>
      <c r="C20" s="189">
        <v>1</v>
      </c>
      <c r="D20" s="189">
        <v>23</v>
      </c>
      <c r="E20" s="189">
        <v>16</v>
      </c>
      <c r="F20" s="190">
        <v>-30.434782608695659</v>
      </c>
    </row>
    <row r="21" spans="1:7" ht="15.6" customHeight="1" x14ac:dyDescent="0.25">
      <c r="A21" s="188" t="s">
        <v>149</v>
      </c>
      <c r="B21" s="189">
        <v>0</v>
      </c>
      <c r="C21" s="189">
        <v>0</v>
      </c>
      <c r="D21" s="189">
        <v>10</v>
      </c>
      <c r="E21" s="189">
        <v>7</v>
      </c>
      <c r="F21" s="190">
        <v>-30</v>
      </c>
    </row>
    <row r="22" spans="1:7" ht="15.6" customHeight="1" x14ac:dyDescent="0.25">
      <c r="A22" s="188" t="s">
        <v>146</v>
      </c>
      <c r="B22" s="189">
        <v>6</v>
      </c>
      <c r="C22" s="189">
        <v>5</v>
      </c>
      <c r="D22" s="189">
        <v>356</v>
      </c>
      <c r="E22" s="189">
        <v>464</v>
      </c>
      <c r="F22" s="190">
        <v>30.337078651685399</v>
      </c>
    </row>
    <row r="23" spans="1:7" ht="15.6" customHeight="1" x14ac:dyDescent="0.25">
      <c r="A23" s="188" t="s">
        <v>165</v>
      </c>
      <c r="B23" s="189">
        <v>16</v>
      </c>
      <c r="C23" s="189">
        <v>19</v>
      </c>
      <c r="D23" s="189">
        <v>135</v>
      </c>
      <c r="E23" s="189">
        <v>191</v>
      </c>
      <c r="F23" s="190">
        <v>41.481481481481502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1</v>
      </c>
      <c r="E24" s="189">
        <v>0</v>
      </c>
      <c r="F24" s="190">
        <v>-100</v>
      </c>
    </row>
    <row r="25" spans="1:7" ht="15.6" customHeight="1" x14ac:dyDescent="0.25">
      <c r="A25" s="188" t="s">
        <v>140</v>
      </c>
      <c r="B25" s="189">
        <v>1</v>
      </c>
      <c r="C25" s="189">
        <v>0</v>
      </c>
      <c r="D25" s="189">
        <v>7</v>
      </c>
      <c r="E25" s="189">
        <v>7</v>
      </c>
      <c r="F25" s="190">
        <v>0</v>
      </c>
    </row>
    <row r="26" spans="1:7" ht="15.6" customHeight="1" x14ac:dyDescent="0.25">
      <c r="A26" s="188" t="s">
        <v>152</v>
      </c>
      <c r="B26" s="189">
        <v>3</v>
      </c>
      <c r="C26" s="189">
        <v>2</v>
      </c>
      <c r="D26" s="189">
        <v>18</v>
      </c>
      <c r="E26" s="189">
        <v>27</v>
      </c>
      <c r="F26" s="190">
        <v>50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3</v>
      </c>
      <c r="E27" s="189">
        <v>2</v>
      </c>
      <c r="F27" s="190">
        <v>-33.333333333333329</v>
      </c>
    </row>
    <row r="28" spans="1:7" ht="15.6" customHeight="1" x14ac:dyDescent="0.25">
      <c r="A28" s="188" t="s">
        <v>177</v>
      </c>
      <c r="B28" s="189">
        <v>5</v>
      </c>
      <c r="C28" s="189">
        <v>3</v>
      </c>
      <c r="D28" s="189">
        <v>305</v>
      </c>
      <c r="E28" s="189">
        <v>405</v>
      </c>
      <c r="F28" s="190">
        <v>32.78688524590163</v>
      </c>
    </row>
    <row r="29" spans="1:7" ht="15.6" customHeight="1" x14ac:dyDescent="0.25">
      <c r="A29" s="188" t="s">
        <v>178</v>
      </c>
      <c r="B29" s="189">
        <v>2</v>
      </c>
      <c r="C29" s="189">
        <v>3</v>
      </c>
      <c r="D29" s="189">
        <v>13</v>
      </c>
      <c r="E29" s="189">
        <v>23</v>
      </c>
      <c r="F29" s="190">
        <v>76.923076923076934</v>
      </c>
    </row>
    <row r="30" spans="1:7" ht="15.6" customHeight="1" x14ac:dyDescent="0.25">
      <c r="A30" s="188" t="s">
        <v>179</v>
      </c>
      <c r="B30" s="189">
        <v>5</v>
      </c>
      <c r="C30" s="189">
        <v>6</v>
      </c>
      <c r="D30" s="189">
        <v>43</v>
      </c>
      <c r="E30" s="189">
        <v>51</v>
      </c>
      <c r="F30" s="190">
        <v>18.604651162790699</v>
      </c>
    </row>
    <row r="31" spans="1:7" ht="15.6" customHeight="1" x14ac:dyDescent="0.25">
      <c r="A31" s="188" t="s">
        <v>180</v>
      </c>
      <c r="B31" s="189">
        <v>5</v>
      </c>
      <c r="C31" s="189">
        <v>6</v>
      </c>
      <c r="D31" s="189">
        <v>35</v>
      </c>
      <c r="E31" s="189">
        <v>36</v>
      </c>
      <c r="F31" s="190">
        <v>2.8571428571428612</v>
      </c>
    </row>
    <row r="32" spans="1:7" ht="15.6" customHeight="1" x14ac:dyDescent="0.25">
      <c r="A32" s="188" t="s">
        <v>181</v>
      </c>
      <c r="B32" s="189">
        <v>31</v>
      </c>
      <c r="C32" s="189">
        <v>20</v>
      </c>
      <c r="D32" s="189">
        <v>168</v>
      </c>
      <c r="E32" s="189">
        <v>180</v>
      </c>
      <c r="F32" s="190">
        <v>7.1428571428571388</v>
      </c>
    </row>
    <row r="33" spans="1:6" ht="15.6" customHeight="1" x14ac:dyDescent="0.25">
      <c r="A33" s="188" t="s">
        <v>182</v>
      </c>
      <c r="B33" s="189">
        <v>9</v>
      </c>
      <c r="C33" s="189">
        <v>9</v>
      </c>
      <c r="D33" s="189">
        <v>51</v>
      </c>
      <c r="E33" s="189">
        <v>72</v>
      </c>
      <c r="F33" s="190">
        <v>41.176470588235297</v>
      </c>
    </row>
    <row r="34" spans="1:6" ht="15.6" customHeight="1" x14ac:dyDescent="0.25">
      <c r="A34" s="188" t="s">
        <v>183</v>
      </c>
      <c r="B34" s="189">
        <v>0</v>
      </c>
      <c r="C34" s="189">
        <v>0</v>
      </c>
      <c r="D34" s="189">
        <v>6</v>
      </c>
      <c r="E34" s="189">
        <v>3</v>
      </c>
      <c r="F34" s="190">
        <v>-50</v>
      </c>
    </row>
    <row r="35" spans="1:6" ht="15.6" customHeight="1" x14ac:dyDescent="0.25">
      <c r="A35" s="156" t="s">
        <v>153</v>
      </c>
      <c r="B35" s="76">
        <f>SUM(B7:B34)</f>
        <v>340</v>
      </c>
      <c r="C35" s="77">
        <f>SUM(C7:C34)</f>
        <v>345</v>
      </c>
      <c r="D35" s="178">
        <f>SUM(D7:D34)</f>
        <v>2631</v>
      </c>
      <c r="E35" s="178">
        <f>SUM(E7:E34)</f>
        <v>3141</v>
      </c>
      <c r="F35" s="140">
        <f>E35*100/D35-100</f>
        <v>19.384264538198408</v>
      </c>
    </row>
    <row r="36" spans="1:6" ht="15.6" customHeight="1" x14ac:dyDescent="0.25">
      <c r="A36" s="73" t="s">
        <v>161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27" priority="2">
      <formula>MOD(ROW(),2)=0</formula>
    </cfRule>
  </conditionalFormatting>
  <conditionalFormatting sqref="F7:F35">
    <cfRule type="expression" dxfId="2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7EAC65-0EFD-4CF8-9D31-93070378A620}">
  <sheetPr codeName="Hoja27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81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76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50754</v>
      </c>
      <c r="C7" s="189">
        <v>52667</v>
      </c>
      <c r="D7" s="189">
        <v>266267</v>
      </c>
      <c r="E7" s="189">
        <v>305101</v>
      </c>
      <c r="F7" s="190">
        <v>14.584608682262539</v>
      </c>
      <c r="G7" s="37"/>
    </row>
    <row r="8" spans="1:14" ht="15.6" customHeight="1" x14ac:dyDescent="0.25">
      <c r="A8" s="188" t="s">
        <v>11</v>
      </c>
      <c r="B8" s="189">
        <v>55885</v>
      </c>
      <c r="C8" s="189">
        <v>81705</v>
      </c>
      <c r="D8" s="189">
        <v>255183</v>
      </c>
      <c r="E8" s="189">
        <v>296171</v>
      </c>
      <c r="F8" s="190">
        <v>16.06219850068382</v>
      </c>
      <c r="G8" s="6"/>
    </row>
    <row r="9" spans="1:14" ht="15.6" customHeight="1" x14ac:dyDescent="0.25">
      <c r="A9" s="188" t="s">
        <v>8</v>
      </c>
      <c r="B9" s="189">
        <v>308421</v>
      </c>
      <c r="C9" s="189">
        <v>279999</v>
      </c>
      <c r="D9" s="189">
        <v>772950</v>
      </c>
      <c r="E9" s="189">
        <v>712983</v>
      </c>
      <c r="F9" s="190">
        <v>-7.7581991073161296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221</v>
      </c>
      <c r="F10" s="190" t="s">
        <v>151</v>
      </c>
    </row>
    <row r="11" spans="1:14" ht="15.6" customHeight="1" x14ac:dyDescent="0.25">
      <c r="A11" s="188" t="s">
        <v>9</v>
      </c>
      <c r="B11" s="189">
        <v>1319095</v>
      </c>
      <c r="C11" s="189">
        <v>1401061</v>
      </c>
      <c r="D11" s="189">
        <v>4354635</v>
      </c>
      <c r="E11" s="189">
        <v>4676685</v>
      </c>
      <c r="F11" s="190">
        <v>7.3955681704666461</v>
      </c>
    </row>
    <row r="12" spans="1:14" ht="15.6" customHeight="1" x14ac:dyDescent="0.25">
      <c r="A12" s="188" t="s">
        <v>6</v>
      </c>
      <c r="B12" s="189">
        <v>76438</v>
      </c>
      <c r="C12" s="189">
        <v>66046</v>
      </c>
      <c r="D12" s="189">
        <v>402021</v>
      </c>
      <c r="E12" s="189">
        <v>375538</v>
      </c>
      <c r="F12" s="190">
        <v>-6.5874668238723908</v>
      </c>
    </row>
    <row r="13" spans="1:14" ht="15.6" customHeight="1" x14ac:dyDescent="0.25">
      <c r="A13" s="188" t="s">
        <v>175</v>
      </c>
      <c r="B13" s="189">
        <v>1733973</v>
      </c>
      <c r="C13" s="189">
        <v>1634304</v>
      </c>
      <c r="D13" s="189">
        <v>7147771</v>
      </c>
      <c r="E13" s="189">
        <v>7110986</v>
      </c>
      <c r="F13" s="190">
        <v>-0.51463596133676504</v>
      </c>
    </row>
    <row r="14" spans="1:14" ht="15.6" customHeight="1" x14ac:dyDescent="0.25">
      <c r="A14" s="188" t="s">
        <v>148</v>
      </c>
      <c r="B14" s="189">
        <v>847008</v>
      </c>
      <c r="C14" s="189">
        <v>901515</v>
      </c>
      <c r="D14" s="189">
        <v>3683553</v>
      </c>
      <c r="E14" s="189">
        <v>3970928</v>
      </c>
      <c r="F14" s="190">
        <v>7.801570928937366</v>
      </c>
    </row>
    <row r="15" spans="1:14" ht="15.6" customHeight="1" x14ac:dyDescent="0.25">
      <c r="A15" s="188" t="s">
        <v>145</v>
      </c>
      <c r="B15" s="189">
        <v>48933</v>
      </c>
      <c r="C15" s="189">
        <v>56792</v>
      </c>
      <c r="D15" s="189">
        <v>193913</v>
      </c>
      <c r="E15" s="189">
        <v>234842</v>
      </c>
      <c r="F15" s="190">
        <v>21.106888140557881</v>
      </c>
    </row>
    <row r="16" spans="1:14" ht="15.6" customHeight="1" x14ac:dyDescent="0.5">
      <c r="A16" s="188" t="s">
        <v>144</v>
      </c>
      <c r="B16" s="189">
        <v>34242</v>
      </c>
      <c r="C16" s="189">
        <v>39195</v>
      </c>
      <c r="D16" s="189">
        <v>108547</v>
      </c>
      <c r="E16" s="189">
        <v>158289</v>
      </c>
      <c r="F16" s="190">
        <v>45.825310694906364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0</v>
      </c>
      <c r="D17" s="189">
        <v>743</v>
      </c>
      <c r="E17" s="189">
        <v>1735</v>
      </c>
      <c r="F17" s="190">
        <v>133.5127860026918</v>
      </c>
      <c r="G17" s="2"/>
    </row>
    <row r="18" spans="1:7" ht="15.6" customHeight="1" x14ac:dyDescent="0.25">
      <c r="A18" s="188" t="s">
        <v>147</v>
      </c>
      <c r="B18" s="189">
        <v>273429</v>
      </c>
      <c r="C18" s="189">
        <v>275987</v>
      </c>
      <c r="D18" s="189">
        <v>1351692</v>
      </c>
      <c r="E18" s="189">
        <v>1418559</v>
      </c>
      <c r="F18" s="190">
        <v>4.9469109826794826</v>
      </c>
    </row>
    <row r="19" spans="1:7" ht="15.6" customHeight="1" x14ac:dyDescent="0.25">
      <c r="A19" s="188" t="s">
        <v>143</v>
      </c>
      <c r="B19" s="189">
        <v>638</v>
      </c>
      <c r="C19" s="189">
        <v>302</v>
      </c>
      <c r="D19" s="189">
        <v>10047</v>
      </c>
      <c r="E19" s="189">
        <v>10908</v>
      </c>
      <c r="F19" s="190">
        <v>8.5697223051657261</v>
      </c>
    </row>
    <row r="20" spans="1:7" ht="15.6" customHeight="1" x14ac:dyDescent="0.25">
      <c r="A20" s="188" t="s">
        <v>142</v>
      </c>
      <c r="B20" s="189">
        <v>6066</v>
      </c>
      <c r="C20" s="189">
        <v>2456</v>
      </c>
      <c r="D20" s="189">
        <v>31104</v>
      </c>
      <c r="E20" s="189">
        <v>34192</v>
      </c>
      <c r="F20" s="190">
        <v>9.9279835390946545</v>
      </c>
    </row>
    <row r="21" spans="1:7" ht="15.6" customHeight="1" x14ac:dyDescent="0.25">
      <c r="A21" s="188" t="s">
        <v>149</v>
      </c>
      <c r="B21" s="189">
        <v>6923</v>
      </c>
      <c r="C21" s="189">
        <v>6766</v>
      </c>
      <c r="D21" s="189">
        <v>40895</v>
      </c>
      <c r="E21" s="189">
        <v>36103</v>
      </c>
      <c r="F21" s="190">
        <v>-11.717813913681381</v>
      </c>
    </row>
    <row r="22" spans="1:7" ht="15.6" customHeight="1" x14ac:dyDescent="0.25">
      <c r="A22" s="188" t="s">
        <v>146</v>
      </c>
      <c r="B22" s="189">
        <v>242096</v>
      </c>
      <c r="C22" s="189">
        <v>226123</v>
      </c>
      <c r="D22" s="189">
        <v>2110355</v>
      </c>
      <c r="E22" s="189">
        <v>2291998</v>
      </c>
      <c r="F22" s="190">
        <v>8.607224850795248</v>
      </c>
    </row>
    <row r="23" spans="1:7" ht="15.6" customHeight="1" x14ac:dyDescent="0.25">
      <c r="A23" s="188" t="s">
        <v>165</v>
      </c>
      <c r="B23" s="189">
        <v>115550</v>
      </c>
      <c r="C23" s="189">
        <v>122685</v>
      </c>
      <c r="D23" s="189">
        <v>499774</v>
      </c>
      <c r="E23" s="189">
        <v>576335</v>
      </c>
      <c r="F23" s="190">
        <v>15.31912424415836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765</v>
      </c>
      <c r="E24" s="189">
        <v>0</v>
      </c>
      <c r="F24" s="190">
        <v>-100</v>
      </c>
    </row>
    <row r="25" spans="1:7" ht="15.6" customHeight="1" x14ac:dyDescent="0.25">
      <c r="A25" s="188" t="s">
        <v>140</v>
      </c>
      <c r="B25" s="189">
        <v>161001</v>
      </c>
      <c r="C25" s="189">
        <v>116817</v>
      </c>
      <c r="D25" s="189">
        <v>523596</v>
      </c>
      <c r="E25" s="189">
        <v>425105</v>
      </c>
      <c r="F25" s="190">
        <v>-18.810495114553969</v>
      </c>
    </row>
    <row r="26" spans="1:7" ht="15.6" customHeight="1" x14ac:dyDescent="0.25">
      <c r="A26" s="188" t="s">
        <v>152</v>
      </c>
      <c r="B26" s="189">
        <v>60547</v>
      </c>
      <c r="C26" s="189">
        <v>70651</v>
      </c>
      <c r="D26" s="189">
        <v>169870</v>
      </c>
      <c r="E26" s="189">
        <v>181338</v>
      </c>
      <c r="F26" s="190">
        <v>6.7510449167010051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665</v>
      </c>
      <c r="E27" s="189">
        <v>1089</v>
      </c>
      <c r="F27" s="190">
        <v>63.7593984962406</v>
      </c>
    </row>
    <row r="28" spans="1:7" ht="15.6" customHeight="1" x14ac:dyDescent="0.25">
      <c r="A28" s="188" t="s">
        <v>177</v>
      </c>
      <c r="B28" s="189">
        <v>614002</v>
      </c>
      <c r="C28" s="189">
        <v>658044</v>
      </c>
      <c r="D28" s="189">
        <v>4433952</v>
      </c>
      <c r="E28" s="189">
        <v>4905653</v>
      </c>
      <c r="F28" s="190">
        <v>10.63838760545897</v>
      </c>
    </row>
    <row r="29" spans="1:7" ht="15.6" customHeight="1" x14ac:dyDescent="0.25">
      <c r="A29" s="188" t="s">
        <v>178</v>
      </c>
      <c r="B29" s="189">
        <v>44638</v>
      </c>
      <c r="C29" s="189">
        <v>39387</v>
      </c>
      <c r="D29" s="189">
        <v>189426</v>
      </c>
      <c r="E29" s="189">
        <v>179977</v>
      </c>
      <c r="F29" s="190">
        <v>-4.9882275928330841</v>
      </c>
    </row>
    <row r="30" spans="1:7" ht="15.6" customHeight="1" x14ac:dyDescent="0.25">
      <c r="A30" s="188" t="s">
        <v>179</v>
      </c>
      <c r="B30" s="189">
        <v>947</v>
      </c>
      <c r="C30" s="189">
        <v>666</v>
      </c>
      <c r="D30" s="189">
        <v>12975</v>
      </c>
      <c r="E30" s="189">
        <v>10821</v>
      </c>
      <c r="F30" s="190">
        <v>-16.601156069364169</v>
      </c>
    </row>
    <row r="31" spans="1:7" ht="15.6" customHeight="1" x14ac:dyDescent="0.25">
      <c r="A31" s="188" t="s">
        <v>180</v>
      </c>
      <c r="B31" s="189">
        <v>20942</v>
      </c>
      <c r="C31" s="189">
        <v>21873</v>
      </c>
      <c r="D31" s="189">
        <v>85231</v>
      </c>
      <c r="E31" s="189">
        <v>79067</v>
      </c>
      <c r="F31" s="190">
        <v>-7.2321103823726114</v>
      </c>
    </row>
    <row r="32" spans="1:7" ht="15.6" customHeight="1" x14ac:dyDescent="0.25">
      <c r="A32" s="188" t="s">
        <v>181</v>
      </c>
      <c r="B32" s="189">
        <v>269832</v>
      </c>
      <c r="C32" s="189">
        <v>246826</v>
      </c>
      <c r="D32" s="189">
        <v>1134419</v>
      </c>
      <c r="E32" s="189">
        <v>1143591</v>
      </c>
      <c r="F32" s="190">
        <v>0.80851960342695861</v>
      </c>
    </row>
    <row r="33" spans="1:6" ht="15.6" customHeight="1" x14ac:dyDescent="0.25">
      <c r="A33" s="188" t="s">
        <v>182</v>
      </c>
      <c r="B33" s="189">
        <v>27737</v>
      </c>
      <c r="C33" s="189">
        <v>25928</v>
      </c>
      <c r="D33" s="189">
        <v>115447</v>
      </c>
      <c r="E33" s="189">
        <v>186596</v>
      </c>
      <c r="F33" s="190">
        <v>61.629145841814847</v>
      </c>
    </row>
    <row r="34" spans="1:6" ht="15.6" customHeight="1" x14ac:dyDescent="0.25">
      <c r="A34" s="188" t="s">
        <v>183</v>
      </c>
      <c r="B34" s="189">
        <v>0</v>
      </c>
      <c r="C34" s="189">
        <v>0</v>
      </c>
      <c r="D34" s="189">
        <v>1681</v>
      </c>
      <c r="E34" s="189">
        <v>352</v>
      </c>
      <c r="F34" s="190">
        <v>-79.060083283759667</v>
      </c>
    </row>
    <row r="35" spans="1:6" ht="15.6" customHeight="1" x14ac:dyDescent="0.25">
      <c r="A35" s="156" t="s">
        <v>153</v>
      </c>
      <c r="B35" s="76">
        <f>SUM(B7:B34)</f>
        <v>6319097</v>
      </c>
      <c r="C35" s="77">
        <f>SUM(C7:C34)</f>
        <v>6327795</v>
      </c>
      <c r="D35" s="76">
        <f>SUM(D7:D34)</f>
        <v>27897477</v>
      </c>
      <c r="E35" s="78">
        <f>SUM(E7:E34)</f>
        <v>29325163</v>
      </c>
      <c r="F35" s="140">
        <f>E35*100/D35-100</f>
        <v>5.1176169085111241</v>
      </c>
    </row>
    <row r="36" spans="1:6" ht="15.6" customHeight="1" x14ac:dyDescent="0.25">
      <c r="A36" s="73" t="s">
        <v>80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5" priority="2">
      <formula>MOD(ROW(),2)=0</formula>
    </cfRule>
  </conditionalFormatting>
  <conditionalFormatting sqref="F7:F35">
    <cfRule type="expression" dxfId="2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7FC286-F1B1-4939-AC72-96E93CCAE7C7}">
  <sheetPr codeName="Hoja28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87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76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 x14ac:dyDescent="0.25">
      <c r="A8" s="188" t="s">
        <v>11</v>
      </c>
      <c r="B8" s="189">
        <v>19639</v>
      </c>
      <c r="C8" s="189">
        <v>35980</v>
      </c>
      <c r="D8" s="189">
        <v>98916</v>
      </c>
      <c r="E8" s="189">
        <v>123829</v>
      </c>
      <c r="F8" s="190">
        <v>25.186016417970809</v>
      </c>
      <c r="G8" s="6"/>
    </row>
    <row r="9" spans="1:14" ht="15.6" customHeight="1" x14ac:dyDescent="0.25">
      <c r="A9" s="188" t="s">
        <v>8</v>
      </c>
      <c r="B9" s="189">
        <v>308121</v>
      </c>
      <c r="C9" s="189">
        <v>279725</v>
      </c>
      <c r="D9" s="189">
        <v>764812</v>
      </c>
      <c r="E9" s="189">
        <v>701342</v>
      </c>
      <c r="F9" s="190">
        <v>-8.2987714627908531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1319095</v>
      </c>
      <c r="C11" s="189">
        <v>1401061</v>
      </c>
      <c r="D11" s="189">
        <v>4354635</v>
      </c>
      <c r="E11" s="189">
        <v>4676685</v>
      </c>
      <c r="F11" s="190">
        <v>7.3955681704666461</v>
      </c>
    </row>
    <row r="12" spans="1:14" ht="15.6" customHeight="1" x14ac:dyDescent="0.25">
      <c r="A12" s="188" t="s">
        <v>6</v>
      </c>
      <c r="B12" s="189">
        <v>5539</v>
      </c>
      <c r="C12" s="189">
        <v>5616</v>
      </c>
      <c r="D12" s="189">
        <v>25528</v>
      </c>
      <c r="E12" s="189">
        <v>30364</v>
      </c>
      <c r="F12" s="190">
        <v>18.943904732058911</v>
      </c>
    </row>
    <row r="13" spans="1:14" ht="15.6" customHeight="1" x14ac:dyDescent="0.25">
      <c r="A13" s="188" t="s">
        <v>175</v>
      </c>
      <c r="B13" s="189">
        <v>1339641</v>
      </c>
      <c r="C13" s="189">
        <v>1268359</v>
      </c>
      <c r="D13" s="189">
        <v>5460670</v>
      </c>
      <c r="E13" s="189">
        <v>5331294</v>
      </c>
      <c r="F13" s="190">
        <v>-2.3692330794572878</v>
      </c>
    </row>
    <row r="14" spans="1:14" ht="15.6" customHeight="1" x14ac:dyDescent="0.25">
      <c r="A14" s="188" t="s">
        <v>148</v>
      </c>
      <c r="B14" s="189">
        <v>389874</v>
      </c>
      <c r="C14" s="189">
        <v>412897</v>
      </c>
      <c r="D14" s="189">
        <v>1310539</v>
      </c>
      <c r="E14" s="189">
        <v>1337225</v>
      </c>
      <c r="F14" s="190">
        <v>2.0362614161043671</v>
      </c>
    </row>
    <row r="15" spans="1:14" ht="15.6" customHeight="1" x14ac:dyDescent="0.25">
      <c r="A15" s="188" t="s">
        <v>145</v>
      </c>
      <c r="B15" s="189">
        <v>26788</v>
      </c>
      <c r="C15" s="189">
        <v>26551</v>
      </c>
      <c r="D15" s="189">
        <v>98937</v>
      </c>
      <c r="E15" s="189">
        <v>116769</v>
      </c>
      <c r="F15" s="190">
        <v>18.023590769883871</v>
      </c>
    </row>
    <row r="16" spans="1:14" ht="15.6" customHeight="1" x14ac:dyDescent="0.5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 x14ac:dyDescent="0.25">
      <c r="A18" s="188" t="s">
        <v>147</v>
      </c>
      <c r="B18" s="189">
        <v>273288</v>
      </c>
      <c r="C18" s="189">
        <v>275987</v>
      </c>
      <c r="D18" s="189">
        <v>1348987</v>
      </c>
      <c r="E18" s="189">
        <v>1411346</v>
      </c>
      <c r="F18" s="190">
        <v>4.6226538876949954</v>
      </c>
    </row>
    <row r="19" spans="1:7" ht="15.6" customHeight="1" x14ac:dyDescent="0.25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 x14ac:dyDescent="0.25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 x14ac:dyDescent="0.25">
      <c r="A21" s="188" t="s">
        <v>149</v>
      </c>
      <c r="B21" s="189">
        <v>6923</v>
      </c>
      <c r="C21" s="189">
        <v>6766</v>
      </c>
      <c r="D21" s="189">
        <v>39851</v>
      </c>
      <c r="E21" s="189">
        <v>34088</v>
      </c>
      <c r="F21" s="190">
        <v>-14.461368598027651</v>
      </c>
    </row>
    <row r="22" spans="1:7" ht="15.6" customHeight="1" x14ac:dyDescent="0.25">
      <c r="A22" s="188" t="s">
        <v>146</v>
      </c>
      <c r="B22" s="189">
        <v>221543</v>
      </c>
      <c r="C22" s="189">
        <v>206681</v>
      </c>
      <c r="D22" s="189">
        <v>1125395</v>
      </c>
      <c r="E22" s="189">
        <v>1078638</v>
      </c>
      <c r="F22" s="190">
        <v>-4.1547190097699058</v>
      </c>
    </row>
    <row r="23" spans="1:7" ht="15.6" customHeight="1" x14ac:dyDescent="0.25">
      <c r="A23" s="188" t="s">
        <v>165</v>
      </c>
      <c r="B23" s="189">
        <v>74624</v>
      </c>
      <c r="C23" s="189">
        <v>66840</v>
      </c>
      <c r="D23" s="189">
        <v>258490</v>
      </c>
      <c r="E23" s="189">
        <v>256354</v>
      </c>
      <c r="F23" s="190">
        <v>-0.82633757592169843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 x14ac:dyDescent="0.25">
      <c r="A25" s="188" t="s">
        <v>140</v>
      </c>
      <c r="B25" s="189">
        <v>160376</v>
      </c>
      <c r="C25" s="189">
        <v>116817</v>
      </c>
      <c r="D25" s="189">
        <v>518195</v>
      </c>
      <c r="E25" s="189">
        <v>421712</v>
      </c>
      <c r="F25" s="190">
        <v>-18.619052673221471</v>
      </c>
    </row>
    <row r="26" spans="1:7" ht="15.6" customHeight="1" x14ac:dyDescent="0.25">
      <c r="A26" s="188" t="s">
        <v>152</v>
      </c>
      <c r="B26" s="189">
        <v>55496</v>
      </c>
      <c r="C26" s="189">
        <v>68998</v>
      </c>
      <c r="D26" s="189">
        <v>144188</v>
      </c>
      <c r="E26" s="189">
        <v>156353</v>
      </c>
      <c r="F26" s="190">
        <v>8.4369018226204702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2</v>
      </c>
      <c r="E27" s="189">
        <v>5</v>
      </c>
      <c r="F27" s="190">
        <v>150</v>
      </c>
    </row>
    <row r="28" spans="1:7" ht="15.6" customHeight="1" x14ac:dyDescent="0.25">
      <c r="A28" s="188" t="s">
        <v>177</v>
      </c>
      <c r="B28" s="189">
        <v>602587</v>
      </c>
      <c r="C28" s="189">
        <v>644940</v>
      </c>
      <c r="D28" s="189">
        <v>3752816</v>
      </c>
      <c r="E28" s="189">
        <v>3974809</v>
      </c>
      <c r="F28" s="190">
        <v>5.9153712838572403</v>
      </c>
    </row>
    <row r="29" spans="1:7" ht="15.6" customHeight="1" x14ac:dyDescent="0.25">
      <c r="A29" s="188" t="s">
        <v>178</v>
      </c>
      <c r="B29" s="189">
        <v>37753</v>
      </c>
      <c r="C29" s="189">
        <v>34771</v>
      </c>
      <c r="D29" s="189">
        <v>164110</v>
      </c>
      <c r="E29" s="189">
        <v>155628</v>
      </c>
      <c r="F29" s="190">
        <v>-5.1684845530436831</v>
      </c>
    </row>
    <row r="30" spans="1:7" ht="15.6" customHeight="1" x14ac:dyDescent="0.25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 x14ac:dyDescent="0.25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 x14ac:dyDescent="0.25">
      <c r="A32" s="188" t="s">
        <v>181</v>
      </c>
      <c r="B32" s="189">
        <v>141023</v>
      </c>
      <c r="C32" s="189">
        <v>141992</v>
      </c>
      <c r="D32" s="189">
        <v>605875</v>
      </c>
      <c r="E32" s="189">
        <v>608534</v>
      </c>
      <c r="F32" s="190">
        <v>0.43886940375489308</v>
      </c>
    </row>
    <row r="33" spans="1:6" ht="15.6" customHeight="1" x14ac:dyDescent="0.25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 x14ac:dyDescent="0.25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 x14ac:dyDescent="0.25">
      <c r="A35" s="179" t="s">
        <v>153</v>
      </c>
      <c r="B35" s="178">
        <f>SUM(B7:B34)</f>
        <v>4982310</v>
      </c>
      <c r="C35" s="77">
        <f>SUM(C7:C34)</f>
        <v>4993981</v>
      </c>
      <c r="D35" s="76">
        <f>SUM(D7:D34)</f>
        <v>20071946</v>
      </c>
      <c r="E35" s="78">
        <f>SUM(E7:E34)</f>
        <v>20414975</v>
      </c>
      <c r="F35" s="140">
        <f>E35*100/D35-100</f>
        <v>1.7089972242850848</v>
      </c>
    </row>
    <row r="36" spans="1:6" ht="15.6" customHeight="1" x14ac:dyDescent="0.25">
      <c r="A36" s="73" t="s">
        <v>85</v>
      </c>
      <c r="B36" s="72"/>
      <c r="C36" s="23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3" priority="2">
      <formula>MOD(ROW(),2)=0</formula>
    </cfRule>
  </conditionalFormatting>
  <conditionalFormatting sqref="F7:F35">
    <cfRule type="expression" dxfId="2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46466D-D580-4585-9749-8326E23267BA}">
  <sheetPr codeName="Hoja29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83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76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50754</v>
      </c>
      <c r="C7" s="189">
        <v>52667</v>
      </c>
      <c r="D7" s="189">
        <v>266267</v>
      </c>
      <c r="E7" s="189">
        <v>305101</v>
      </c>
      <c r="F7" s="190">
        <v>14.584608682262539</v>
      </c>
      <c r="G7" s="13"/>
    </row>
    <row r="8" spans="1:14" ht="15.6" customHeight="1" x14ac:dyDescent="0.25">
      <c r="A8" s="188" t="s">
        <v>11</v>
      </c>
      <c r="B8" s="189">
        <v>36246</v>
      </c>
      <c r="C8" s="189">
        <v>45725</v>
      </c>
      <c r="D8" s="189">
        <v>156267</v>
      </c>
      <c r="E8" s="189">
        <v>172342</v>
      </c>
      <c r="F8" s="190">
        <v>10.28688078737034</v>
      </c>
      <c r="G8" s="6"/>
    </row>
    <row r="9" spans="1:14" ht="15.6" customHeight="1" x14ac:dyDescent="0.25">
      <c r="A9" s="188" t="s">
        <v>8</v>
      </c>
      <c r="B9" s="189">
        <v>300</v>
      </c>
      <c r="C9" s="189">
        <v>274</v>
      </c>
      <c r="D9" s="189">
        <v>8138</v>
      </c>
      <c r="E9" s="189">
        <v>11641</v>
      </c>
      <c r="F9" s="190">
        <v>43.044974195133932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221</v>
      </c>
      <c r="F10" s="190" t="s">
        <v>151</v>
      </c>
    </row>
    <row r="11" spans="1:14" ht="15.6" customHeight="1" x14ac:dyDescent="0.25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 x14ac:dyDescent="0.25">
      <c r="A12" s="188" t="s">
        <v>6</v>
      </c>
      <c r="B12" s="189">
        <v>70899</v>
      </c>
      <c r="C12" s="189">
        <v>60430</v>
      </c>
      <c r="D12" s="189">
        <v>376493</v>
      </c>
      <c r="E12" s="189">
        <v>345174</v>
      </c>
      <c r="F12" s="190">
        <v>-8.3186141575009316</v>
      </c>
    </row>
    <row r="13" spans="1:14" ht="15.6" customHeight="1" x14ac:dyDescent="0.25">
      <c r="A13" s="188" t="s">
        <v>175</v>
      </c>
      <c r="B13" s="189">
        <v>394332</v>
      </c>
      <c r="C13" s="189">
        <v>365945</v>
      </c>
      <c r="D13" s="189">
        <v>1687101</v>
      </c>
      <c r="E13" s="189">
        <v>1779692</v>
      </c>
      <c r="F13" s="190">
        <v>5.4881717217878503</v>
      </c>
    </row>
    <row r="14" spans="1:14" ht="15.6" customHeight="1" x14ac:dyDescent="0.25">
      <c r="A14" s="188" t="s">
        <v>148</v>
      </c>
      <c r="B14" s="189">
        <v>457134</v>
      </c>
      <c r="C14" s="189">
        <v>488618</v>
      </c>
      <c r="D14" s="189">
        <v>2373014</v>
      </c>
      <c r="E14" s="189">
        <v>2633703</v>
      </c>
      <c r="F14" s="190">
        <v>10.985565192620021</v>
      </c>
    </row>
    <row r="15" spans="1:14" ht="15.6" customHeight="1" x14ac:dyDescent="0.25">
      <c r="A15" s="188" t="s">
        <v>145</v>
      </c>
      <c r="B15" s="189">
        <v>22145</v>
      </c>
      <c r="C15" s="189">
        <v>30241</v>
      </c>
      <c r="D15" s="189">
        <v>94976</v>
      </c>
      <c r="E15" s="189">
        <v>118073</v>
      </c>
      <c r="F15" s="190">
        <v>24.318775269541771</v>
      </c>
    </row>
    <row r="16" spans="1:14" ht="15.6" customHeight="1" x14ac:dyDescent="0.5">
      <c r="A16" s="188" t="s">
        <v>144</v>
      </c>
      <c r="B16" s="189">
        <v>34242</v>
      </c>
      <c r="C16" s="189">
        <v>39195</v>
      </c>
      <c r="D16" s="189">
        <v>108547</v>
      </c>
      <c r="E16" s="189">
        <v>158289</v>
      </c>
      <c r="F16" s="190">
        <v>45.825310694906364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0</v>
      </c>
      <c r="D17" s="189">
        <v>743</v>
      </c>
      <c r="E17" s="189">
        <v>1735</v>
      </c>
      <c r="F17" s="190">
        <v>133.5127860026918</v>
      </c>
      <c r="G17" s="2"/>
    </row>
    <row r="18" spans="1:7" ht="15.6" customHeight="1" x14ac:dyDescent="0.25">
      <c r="A18" s="188" t="s">
        <v>147</v>
      </c>
      <c r="B18" s="189">
        <v>141</v>
      </c>
      <c r="C18" s="189">
        <v>0</v>
      </c>
      <c r="D18" s="189">
        <v>2705</v>
      </c>
      <c r="E18" s="189">
        <v>7213</v>
      </c>
      <c r="F18" s="190">
        <v>166.65434380776341</v>
      </c>
    </row>
    <row r="19" spans="1:7" ht="15.6" customHeight="1" x14ac:dyDescent="0.25">
      <c r="A19" s="188" t="s">
        <v>143</v>
      </c>
      <c r="B19" s="189">
        <v>638</v>
      </c>
      <c r="C19" s="189">
        <v>302</v>
      </c>
      <c r="D19" s="189">
        <v>10047</v>
      </c>
      <c r="E19" s="189">
        <v>10908</v>
      </c>
      <c r="F19" s="190">
        <v>8.5697223051657261</v>
      </c>
    </row>
    <row r="20" spans="1:7" ht="15.6" customHeight="1" x14ac:dyDescent="0.25">
      <c r="A20" s="188" t="s">
        <v>142</v>
      </c>
      <c r="B20" s="189">
        <v>6066</v>
      </c>
      <c r="C20" s="189">
        <v>2456</v>
      </c>
      <c r="D20" s="189">
        <v>31104</v>
      </c>
      <c r="E20" s="189">
        <v>34192</v>
      </c>
      <c r="F20" s="190">
        <v>9.9279835390946545</v>
      </c>
    </row>
    <row r="21" spans="1:7" ht="15.6" customHeight="1" x14ac:dyDescent="0.25">
      <c r="A21" s="188" t="s">
        <v>149</v>
      </c>
      <c r="B21" s="189">
        <v>0</v>
      </c>
      <c r="C21" s="189">
        <v>0</v>
      </c>
      <c r="D21" s="189">
        <v>1044</v>
      </c>
      <c r="E21" s="189">
        <v>2015</v>
      </c>
      <c r="F21" s="190">
        <v>93.00766283524905</v>
      </c>
    </row>
    <row r="22" spans="1:7" ht="15.6" customHeight="1" x14ac:dyDescent="0.25">
      <c r="A22" s="188" t="s">
        <v>146</v>
      </c>
      <c r="B22" s="189">
        <v>20553</v>
      </c>
      <c r="C22" s="189">
        <v>19442</v>
      </c>
      <c r="D22" s="189">
        <v>984960</v>
      </c>
      <c r="E22" s="189">
        <v>1213360</v>
      </c>
      <c r="F22" s="190">
        <v>23.18875893437297</v>
      </c>
    </row>
    <row r="23" spans="1:7" ht="15.6" customHeight="1" x14ac:dyDescent="0.25">
      <c r="A23" s="188" t="s">
        <v>165</v>
      </c>
      <c r="B23" s="189">
        <v>40926</v>
      </c>
      <c r="C23" s="189">
        <v>55845</v>
      </c>
      <c r="D23" s="189">
        <v>241284</v>
      </c>
      <c r="E23" s="189">
        <v>319981</v>
      </c>
      <c r="F23" s="190">
        <v>32.61592148671275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765</v>
      </c>
      <c r="E24" s="189">
        <v>0</v>
      </c>
      <c r="F24" s="190">
        <v>-100</v>
      </c>
    </row>
    <row r="25" spans="1:7" ht="15.6" customHeight="1" x14ac:dyDescent="0.25">
      <c r="A25" s="188" t="s">
        <v>140</v>
      </c>
      <c r="B25" s="189">
        <v>625</v>
      </c>
      <c r="C25" s="189">
        <v>0</v>
      </c>
      <c r="D25" s="189">
        <v>5401</v>
      </c>
      <c r="E25" s="189">
        <v>3393</v>
      </c>
      <c r="F25" s="190">
        <v>-37.178300314756527</v>
      </c>
    </row>
    <row r="26" spans="1:7" ht="15.6" customHeight="1" x14ac:dyDescent="0.25">
      <c r="A26" s="188" t="s">
        <v>152</v>
      </c>
      <c r="B26" s="189">
        <v>5051</v>
      </c>
      <c r="C26" s="189">
        <v>1653</v>
      </c>
      <c r="D26" s="189">
        <v>25682</v>
      </c>
      <c r="E26" s="189">
        <v>24985</v>
      </c>
      <c r="F26" s="190">
        <v>-2.7139630869869928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663</v>
      </c>
      <c r="E27" s="189">
        <v>1084</v>
      </c>
      <c r="F27" s="190">
        <v>63.499245852187023</v>
      </c>
    </row>
    <row r="28" spans="1:7" ht="15.6" customHeight="1" x14ac:dyDescent="0.25">
      <c r="A28" s="188" t="s">
        <v>177</v>
      </c>
      <c r="B28" s="189">
        <v>11415</v>
      </c>
      <c r="C28" s="189">
        <v>13104</v>
      </c>
      <c r="D28" s="189">
        <v>681136</v>
      </c>
      <c r="E28" s="189">
        <v>930844</v>
      </c>
      <c r="F28" s="190">
        <v>36.660520072349733</v>
      </c>
    </row>
    <row r="29" spans="1:7" ht="15.6" customHeight="1" x14ac:dyDescent="0.25">
      <c r="A29" s="188" t="s">
        <v>178</v>
      </c>
      <c r="B29" s="189">
        <v>6885</v>
      </c>
      <c r="C29" s="189">
        <v>4616</v>
      </c>
      <c r="D29" s="189">
        <v>25316</v>
      </c>
      <c r="E29" s="189">
        <v>24349</v>
      </c>
      <c r="F29" s="190">
        <v>-3.8197187549375831</v>
      </c>
    </row>
    <row r="30" spans="1:7" ht="15.6" customHeight="1" x14ac:dyDescent="0.25">
      <c r="A30" s="188" t="s">
        <v>179</v>
      </c>
      <c r="B30" s="189">
        <v>947</v>
      </c>
      <c r="C30" s="189">
        <v>666</v>
      </c>
      <c r="D30" s="189">
        <v>12975</v>
      </c>
      <c r="E30" s="189">
        <v>10821</v>
      </c>
      <c r="F30" s="190">
        <v>-16.601156069364169</v>
      </c>
    </row>
    <row r="31" spans="1:7" ht="15.6" customHeight="1" x14ac:dyDescent="0.25">
      <c r="A31" s="188" t="s">
        <v>180</v>
      </c>
      <c r="B31" s="189">
        <v>20942</v>
      </c>
      <c r="C31" s="189">
        <v>21873</v>
      </c>
      <c r="D31" s="189">
        <v>85231</v>
      </c>
      <c r="E31" s="189">
        <v>79067</v>
      </c>
      <c r="F31" s="190">
        <v>-7.2321103823726114</v>
      </c>
    </row>
    <row r="32" spans="1:7" ht="15.6" customHeight="1" x14ac:dyDescent="0.25">
      <c r="A32" s="188" t="s">
        <v>181</v>
      </c>
      <c r="B32" s="189">
        <v>128809</v>
      </c>
      <c r="C32" s="189">
        <v>104834</v>
      </c>
      <c r="D32" s="189">
        <v>528544</v>
      </c>
      <c r="E32" s="189">
        <v>535057</v>
      </c>
      <c r="F32" s="190">
        <v>1.232253133135558</v>
      </c>
    </row>
    <row r="33" spans="1:6" ht="15.6" customHeight="1" x14ac:dyDescent="0.25">
      <c r="A33" s="188" t="s">
        <v>182</v>
      </c>
      <c r="B33" s="189">
        <v>27737</v>
      </c>
      <c r="C33" s="189">
        <v>25928</v>
      </c>
      <c r="D33" s="189">
        <v>115447</v>
      </c>
      <c r="E33" s="189">
        <v>186596</v>
      </c>
      <c r="F33" s="190">
        <v>61.629145841814847</v>
      </c>
    </row>
    <row r="34" spans="1:6" ht="15.6" customHeight="1" x14ac:dyDescent="0.25">
      <c r="A34" s="188" t="s">
        <v>183</v>
      </c>
      <c r="B34" s="189">
        <v>0</v>
      </c>
      <c r="C34" s="189">
        <v>0</v>
      </c>
      <c r="D34" s="189">
        <v>1681</v>
      </c>
      <c r="E34" s="189">
        <v>352</v>
      </c>
      <c r="F34" s="190">
        <v>-79.060083283759667</v>
      </c>
    </row>
    <row r="35" spans="1:6" ht="15.6" customHeight="1" x14ac:dyDescent="0.25">
      <c r="A35" s="179" t="s">
        <v>153</v>
      </c>
      <c r="B35" s="76">
        <f>SUM(B7:B34)</f>
        <v>1336787</v>
      </c>
      <c r="C35" s="77">
        <f>SUM(C7:C34)</f>
        <v>1333814</v>
      </c>
      <c r="D35" s="76">
        <f>SUM(D7:D34)</f>
        <v>7825531</v>
      </c>
      <c r="E35" s="178">
        <f>SUM(E7:E34)</f>
        <v>8910188</v>
      </c>
      <c r="F35" s="140">
        <f>E35*100/D35-100</f>
        <v>13.860490744973092</v>
      </c>
    </row>
    <row r="36" spans="1:6" ht="15.6" customHeight="1" x14ac:dyDescent="0.25">
      <c r="A36" s="73" t="s">
        <v>159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21" priority="2">
      <formula>MOD(ROW(),2)=0</formula>
    </cfRule>
  </conditionalFormatting>
  <conditionalFormatting sqref="F7:F35">
    <cfRule type="expression" dxfId="2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480F44-00D3-4986-B41D-C1BA84F3DD20}">
  <sheetPr codeName="Hoja3">
    <pageSetUpPr fitToPage="1"/>
  </sheetPr>
  <dimension ref="A1:O39"/>
  <sheetViews>
    <sheetView workbookViewId="0"/>
  </sheetViews>
  <sheetFormatPr baseColWidth="10" defaultColWidth="8.85546875" defaultRowHeight="15" x14ac:dyDescent="0.25"/>
  <cols>
    <col min="1" max="1" width="32.85546875" customWidth="1"/>
    <col min="2" max="2" width="18.7109375" customWidth="1"/>
    <col min="3" max="3" width="22.5703125" customWidth="1"/>
    <col min="4" max="8" width="15.42578125" customWidth="1"/>
    <col min="9" max="9" width="11.85546875" customWidth="1"/>
    <col min="10" max="10" width="10.5703125" customWidth="1"/>
    <col min="11" max="11" width="11.140625" customWidth="1"/>
  </cols>
  <sheetData>
    <row r="1" spans="1:15" ht="19.149999999999999" customHeight="1" x14ac:dyDescent="0.35">
      <c r="A1" s="32" t="s">
        <v>20</v>
      </c>
      <c r="B1" s="13"/>
      <c r="C1" s="13"/>
      <c r="D1" s="13"/>
      <c r="E1" s="5"/>
      <c r="G1" s="4"/>
      <c r="H1" s="4"/>
      <c r="I1" s="4"/>
      <c r="J1" s="14"/>
      <c r="K1" s="14"/>
      <c r="L1" s="4"/>
    </row>
    <row r="2" spans="1:15" ht="15" customHeight="1" x14ac:dyDescent="0.3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3"/>
    </row>
    <row r="3" spans="1:15" ht="15" customHeight="1" x14ac:dyDescent="0.3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3"/>
    </row>
    <row r="4" spans="1:15" ht="15" customHeight="1" x14ac:dyDescent="0.25">
      <c r="A4" s="31" t="s">
        <v>19</v>
      </c>
      <c r="B4" s="13"/>
      <c r="C4" s="13"/>
      <c r="D4" s="13"/>
      <c r="E4" s="13"/>
      <c r="F4" s="13"/>
      <c r="G4" s="13"/>
      <c r="H4" s="33"/>
      <c r="I4" s="34" t="s">
        <v>172</v>
      </c>
      <c r="J4" s="13"/>
      <c r="K4" s="13"/>
    </row>
    <row r="5" spans="1:15" ht="15" customHeight="1" x14ac:dyDescent="0.25">
      <c r="A5" s="199" t="s">
        <v>15</v>
      </c>
      <c r="B5" s="199"/>
      <c r="C5" s="199"/>
      <c r="D5" s="197" t="s">
        <v>154</v>
      </c>
      <c r="E5" s="197"/>
      <c r="F5" s="198" t="s">
        <v>0</v>
      </c>
      <c r="G5" s="198"/>
      <c r="H5" s="197" t="s">
        <v>12</v>
      </c>
      <c r="I5" s="197"/>
      <c r="J5" s="37"/>
      <c r="K5" s="7"/>
    </row>
    <row r="6" spans="1:15" ht="15" customHeight="1" x14ac:dyDescent="0.25">
      <c r="A6" s="199"/>
      <c r="B6" s="199"/>
      <c r="C6" s="199"/>
      <c r="D6" s="164">
        <v>2024</v>
      </c>
      <c r="E6" s="164">
        <v>2025</v>
      </c>
      <c r="F6" s="164">
        <v>2024</v>
      </c>
      <c r="G6" s="164">
        <v>2025</v>
      </c>
      <c r="H6" s="164" t="s">
        <v>13</v>
      </c>
      <c r="I6" s="170" t="s">
        <v>14</v>
      </c>
      <c r="J6" s="166"/>
      <c r="K6" s="13"/>
    </row>
    <row r="7" spans="1:15" ht="15" customHeight="1" x14ac:dyDescent="0.25">
      <c r="A7" s="200" t="s">
        <v>16</v>
      </c>
      <c r="B7" s="155" t="s">
        <v>21</v>
      </c>
      <c r="C7" s="148" t="s">
        <v>2</v>
      </c>
      <c r="D7" s="53" cm="1">
        <f t="array" ref="D7:G7">Líquidos!B35:E35</f>
        <v>15252986</v>
      </c>
      <c r="E7" s="53">
        <v>14887249</v>
      </c>
      <c r="F7" s="53">
        <v>121971957</v>
      </c>
      <c r="G7" s="53">
        <v>118119530</v>
      </c>
      <c r="H7" s="165">
        <f>G7-F7</f>
        <v>-3852427</v>
      </c>
      <c r="I7" s="142">
        <f>((G7*100/F7)-100)</f>
        <v>-3.1584530532702644</v>
      </c>
      <c r="J7" s="171"/>
      <c r="K7" s="13"/>
    </row>
    <row r="8" spans="1:15" ht="15" customHeight="1" x14ac:dyDescent="0.25">
      <c r="A8" s="200"/>
      <c r="B8" s="42" t="s">
        <v>22</v>
      </c>
      <c r="C8" s="42" t="s">
        <v>2</v>
      </c>
      <c r="D8" s="53" cm="1">
        <f t="array" ref="D8:G8">Sólidos!B35:E35</f>
        <v>7179789</v>
      </c>
      <c r="E8" s="53">
        <v>6246701</v>
      </c>
      <c r="F8" s="55">
        <v>56342329</v>
      </c>
      <c r="G8" s="53">
        <v>52612371</v>
      </c>
      <c r="H8" s="47">
        <f t="shared" ref="H8:H18" si="0">G8-F8</f>
        <v>-3729958</v>
      </c>
      <c r="I8" s="141">
        <f>((G8*100/F8)-100)</f>
        <v>-6.620170067872067</v>
      </c>
      <c r="J8" s="37"/>
      <c r="K8" s="13"/>
    </row>
    <row r="9" spans="1:15" ht="15" customHeight="1" x14ac:dyDescent="0.25">
      <c r="A9" s="200"/>
      <c r="B9" s="193" t="s">
        <v>23</v>
      </c>
      <c r="C9" s="43" t="s">
        <v>2</v>
      </c>
      <c r="D9" s="53" cm="1">
        <f t="array" ref="D9:G9">'Mercancía general'!B35:E35</f>
        <v>22459861</v>
      </c>
      <c r="E9" s="66">
        <v>22404785</v>
      </c>
      <c r="F9" s="53">
        <v>188380161</v>
      </c>
      <c r="G9" s="67">
        <v>188202646</v>
      </c>
      <c r="H9" s="47">
        <f t="shared" si="0"/>
        <v>-177515</v>
      </c>
      <c r="I9" s="142">
        <f t="shared" ref="I9:I30" si="1">((G9*100/F9)-100)</f>
        <v>-9.4232322054338624E-2</v>
      </c>
      <c r="J9" s="37"/>
      <c r="K9" s="13"/>
    </row>
    <row r="10" spans="1:15" ht="15" customHeight="1" x14ac:dyDescent="0.25">
      <c r="A10" s="200"/>
      <c r="B10" s="193"/>
      <c r="C10" s="36" t="s">
        <v>24</v>
      </c>
      <c r="D10" s="56" cm="1">
        <f t="array" ref="D10:G10">'Mercancías contenedores'!B35:E35</f>
        <v>16127623</v>
      </c>
      <c r="E10" s="56">
        <v>15937936</v>
      </c>
      <c r="F10" s="68">
        <v>130897430</v>
      </c>
      <c r="G10" s="56">
        <v>128321132</v>
      </c>
      <c r="H10" s="48">
        <f t="shared" si="0"/>
        <v>-2576298</v>
      </c>
      <c r="I10" s="143">
        <f t="shared" si="1"/>
        <v>-1.9681807350992244</v>
      </c>
      <c r="J10" s="37"/>
      <c r="K10" s="13"/>
    </row>
    <row r="11" spans="1:15" ht="15" customHeight="1" x14ac:dyDescent="0.25">
      <c r="A11" s="200"/>
      <c r="B11" s="193"/>
      <c r="C11" s="36" t="s">
        <v>25</v>
      </c>
      <c r="D11" s="69">
        <f>D9-D10</f>
        <v>6332238</v>
      </c>
      <c r="E11" s="69">
        <f t="shared" ref="E11:G11" si="2">E9-E10</f>
        <v>6466849</v>
      </c>
      <c r="F11" s="70">
        <f t="shared" si="2"/>
        <v>57482731</v>
      </c>
      <c r="G11" s="71">
        <f t="shared" si="2"/>
        <v>59881514</v>
      </c>
      <c r="H11" s="48">
        <f t="shared" si="0"/>
        <v>2398783</v>
      </c>
      <c r="I11" s="144">
        <f t="shared" si="1"/>
        <v>4.1730498156046139</v>
      </c>
      <c r="J11" s="37"/>
      <c r="K11" s="13"/>
    </row>
    <row r="12" spans="1:15" ht="15" customHeight="1" x14ac:dyDescent="0.25">
      <c r="A12" s="200"/>
      <c r="B12" s="40"/>
      <c r="C12" s="41" t="s">
        <v>26</v>
      </c>
      <c r="D12" s="49">
        <f>SUM(D7,D8,D9)</f>
        <v>44892636</v>
      </c>
      <c r="E12" s="49">
        <f>SUM(E7,E8,E9)</f>
        <v>43538735</v>
      </c>
      <c r="F12" s="49">
        <f>SUM(F7,F8,F9)</f>
        <v>366694447</v>
      </c>
      <c r="G12" s="49">
        <f>SUM(G7,G8,G9)</f>
        <v>358934547</v>
      </c>
      <c r="H12" s="50">
        <f t="shared" si="0"/>
        <v>-7759900</v>
      </c>
      <c r="I12" s="145">
        <f t="shared" si="1"/>
        <v>-2.1161760325211532</v>
      </c>
      <c r="J12" s="37"/>
      <c r="K12" s="13"/>
    </row>
    <row r="13" spans="1:15" ht="15" customHeight="1" x14ac:dyDescent="0.25">
      <c r="A13" s="195" t="s">
        <v>17</v>
      </c>
      <c r="B13" s="42" t="s">
        <v>27</v>
      </c>
      <c r="C13" s="43" t="s">
        <v>2</v>
      </c>
      <c r="D13" s="51" cm="1">
        <f t="array" ref="D13:G13">Pesca!B35:E35</f>
        <v>11807.434999999999</v>
      </c>
      <c r="E13" s="52">
        <v>11655.072</v>
      </c>
      <c r="F13" s="53">
        <v>94692.280999999988</v>
      </c>
      <c r="G13" s="54">
        <v>95577.59599999999</v>
      </c>
      <c r="H13" s="53">
        <f>G13-F13</f>
        <v>885.31500000000233</v>
      </c>
      <c r="I13" s="146">
        <f t="shared" si="1"/>
        <v>0.93493893129473804</v>
      </c>
      <c r="J13" s="38"/>
      <c r="K13" s="13"/>
    </row>
    <row r="14" spans="1:15" ht="15" customHeight="1" x14ac:dyDescent="0.25">
      <c r="A14" s="195"/>
      <c r="B14" s="193" t="s">
        <v>28</v>
      </c>
      <c r="C14" s="43" t="s">
        <v>2</v>
      </c>
      <c r="D14" s="55" cm="1">
        <f t="array" ref="D14:G14">Avituallamiento!B35:E35</f>
        <v>1010300</v>
      </c>
      <c r="E14" s="53">
        <v>953440</v>
      </c>
      <c r="F14" s="53">
        <v>7936022</v>
      </c>
      <c r="G14" s="52">
        <v>7395543</v>
      </c>
      <c r="H14" s="53">
        <f>G14-F14</f>
        <v>-540479</v>
      </c>
      <c r="I14" s="142">
        <f t="shared" si="1"/>
        <v>-6.8104523903789556</v>
      </c>
      <c r="J14" s="13"/>
      <c r="K14" s="13"/>
    </row>
    <row r="15" spans="1:15" ht="15" customHeight="1" x14ac:dyDescent="0.25">
      <c r="A15" s="195"/>
      <c r="B15" s="193"/>
      <c r="C15" s="36" t="s">
        <v>29</v>
      </c>
      <c r="D15" s="56" cm="1">
        <f t="array" ref="D15:G15">'Avi. combustibles'!B35:E35</f>
        <v>842242</v>
      </c>
      <c r="E15" s="57">
        <v>785901</v>
      </c>
      <c r="F15" s="58">
        <v>6666032</v>
      </c>
      <c r="G15" s="58">
        <v>6134016</v>
      </c>
      <c r="H15" s="56">
        <f>G15-F15</f>
        <v>-532016</v>
      </c>
      <c r="I15" s="147">
        <f t="shared" si="1"/>
        <v>-7.9809997911801247</v>
      </c>
      <c r="J15" s="13"/>
      <c r="K15" s="13"/>
      <c r="L15" s="39"/>
      <c r="O15" s="39"/>
    </row>
    <row r="16" spans="1:15" ht="15" customHeight="1" x14ac:dyDescent="0.25">
      <c r="A16" s="195"/>
      <c r="B16" s="42" t="s">
        <v>30</v>
      </c>
      <c r="C16" s="43" t="s">
        <v>2</v>
      </c>
      <c r="D16" s="59" cm="1">
        <f t="array" ref="D16:G16">'Tráfico interior'!B35:E35</f>
        <v>312091</v>
      </c>
      <c r="E16" s="60">
        <v>300770</v>
      </c>
      <c r="F16" s="51">
        <v>2538975</v>
      </c>
      <c r="G16" s="52">
        <v>2432780</v>
      </c>
      <c r="H16" s="53">
        <f>G16-F16</f>
        <v>-106195</v>
      </c>
      <c r="I16" s="141">
        <f t="shared" si="1"/>
        <v>-4.1825933693715029</v>
      </c>
      <c r="J16" s="13"/>
      <c r="K16" s="13"/>
    </row>
    <row r="17" spans="1:14" ht="15" customHeight="1" x14ac:dyDescent="0.25">
      <c r="A17" s="195"/>
      <c r="B17" s="45"/>
      <c r="C17" s="45" t="s">
        <v>26</v>
      </c>
      <c r="D17" s="157">
        <f>SUM(D13,D14,D16)</f>
        <v>1334198.4350000001</v>
      </c>
      <c r="E17" s="158">
        <f t="shared" ref="E17:G17" si="3">SUM(E13,E14,E16)</f>
        <v>1265865.0720000002</v>
      </c>
      <c r="F17" s="158">
        <f t="shared" si="3"/>
        <v>10569689.280999999</v>
      </c>
      <c r="G17" s="158">
        <f t="shared" si="3"/>
        <v>9923900.5960000008</v>
      </c>
      <c r="H17" s="159">
        <f>G17-F17</f>
        <v>-645788.68499999866</v>
      </c>
      <c r="I17" s="145">
        <f t="shared" si="1"/>
        <v>-6.1098171179058482</v>
      </c>
      <c r="J17" s="13"/>
      <c r="K17" s="13"/>
    </row>
    <row r="18" spans="1:14" ht="15" customHeight="1" x14ac:dyDescent="0.25">
      <c r="A18" s="196" t="s">
        <v>31</v>
      </c>
      <c r="B18" s="196"/>
      <c r="C18" s="196"/>
      <c r="D18" s="153">
        <f>D12+D17</f>
        <v>46226834.435000002</v>
      </c>
      <c r="E18" s="172">
        <f>E12+E17</f>
        <v>44804600.071999997</v>
      </c>
      <c r="F18" s="172">
        <f>F12+F17</f>
        <v>377264136.28100002</v>
      </c>
      <c r="G18" s="172">
        <f>G12+G17</f>
        <v>368858447.59600002</v>
      </c>
      <c r="H18" s="174">
        <f t="shared" si="0"/>
        <v>-8405688.6850000024</v>
      </c>
      <c r="I18" s="173">
        <f t="shared" si="1"/>
        <v>-2.2280646042483028</v>
      </c>
      <c r="J18" s="37"/>
      <c r="K18" s="13"/>
    </row>
    <row r="19" spans="1:14" ht="15" customHeight="1" x14ac:dyDescent="0.25">
      <c r="A19" s="161"/>
      <c r="B19" s="163"/>
      <c r="C19" s="160"/>
      <c r="D19" s="162"/>
      <c r="E19" s="167"/>
      <c r="F19" s="168"/>
      <c r="G19" s="168"/>
      <c r="H19" s="169"/>
      <c r="I19" s="169"/>
      <c r="J19" s="37"/>
      <c r="K19" s="13"/>
      <c r="N19" s="39"/>
    </row>
    <row r="20" spans="1:14" ht="15" customHeight="1" x14ac:dyDescent="0.25">
      <c r="A20" s="194" t="s">
        <v>48</v>
      </c>
      <c r="B20" s="193" t="s">
        <v>32</v>
      </c>
      <c r="C20" s="42" t="s">
        <v>2</v>
      </c>
      <c r="D20" s="53" cm="1">
        <f t="array" ref="D20:G20">'Mercancías tránsito'!B35:E35</f>
        <v>12597738</v>
      </c>
      <c r="E20" s="53">
        <v>12265498</v>
      </c>
      <c r="F20" s="53">
        <v>102402927</v>
      </c>
      <c r="G20" s="53">
        <v>99625252</v>
      </c>
      <c r="H20" s="61">
        <f>G20-F20</f>
        <v>-2777675</v>
      </c>
      <c r="I20" s="62">
        <f t="shared" si="1"/>
        <v>-2.7124957082525611</v>
      </c>
      <c r="J20" s="13"/>
      <c r="K20" s="13"/>
      <c r="L20" s="13"/>
      <c r="M20" s="13"/>
    </row>
    <row r="21" spans="1:14" ht="15" customHeight="1" x14ac:dyDescent="0.25">
      <c r="A21" s="194"/>
      <c r="B21" s="193"/>
      <c r="C21" s="35" t="s">
        <v>24</v>
      </c>
      <c r="D21" s="63" cm="1">
        <f t="array" ref="D21:G21">'Mercan. contene. tránsito'!B35:E35</f>
        <v>9650176</v>
      </c>
      <c r="E21" s="63">
        <v>9424123</v>
      </c>
      <c r="F21" s="63">
        <v>80619723</v>
      </c>
      <c r="G21" s="63">
        <v>75496453</v>
      </c>
      <c r="H21" s="64">
        <f>G21-F21</f>
        <v>-5123270</v>
      </c>
      <c r="I21" s="65">
        <f t="shared" si="1"/>
        <v>-6.3548593437861314</v>
      </c>
      <c r="J21" s="13"/>
      <c r="K21" s="13"/>
      <c r="L21" s="13"/>
      <c r="M21" s="13"/>
    </row>
    <row r="22" spans="1:14" ht="15" customHeight="1" x14ac:dyDescent="0.25">
      <c r="A22" s="194"/>
      <c r="B22" s="193" t="s">
        <v>33</v>
      </c>
      <c r="C22" s="42" t="s">
        <v>34</v>
      </c>
      <c r="D22" s="53" cm="1">
        <f t="array" ref="D22:G22">'Ro-Ro'!B35:E35</f>
        <v>5347397</v>
      </c>
      <c r="E22" s="53">
        <v>5441790</v>
      </c>
      <c r="F22" s="53">
        <v>49023158</v>
      </c>
      <c r="G22" s="53">
        <v>50487114</v>
      </c>
      <c r="H22" s="61">
        <f t="shared" ref="H22:H30" si="4">G22-F22</f>
        <v>1463956</v>
      </c>
      <c r="I22" s="62">
        <f t="shared" si="1"/>
        <v>2.9862539659317804</v>
      </c>
      <c r="J22" s="13"/>
      <c r="K22" s="13"/>
      <c r="L22" s="13"/>
      <c r="M22" s="13"/>
    </row>
    <row r="23" spans="1:14" ht="15" customHeight="1" x14ac:dyDescent="0.25">
      <c r="A23" s="194"/>
      <c r="B23" s="193"/>
      <c r="C23" s="44" t="s">
        <v>35</v>
      </c>
      <c r="D23" s="63" cm="1">
        <f t="array" ref="D23:G23">'Ro-Ro UTIS'!B35:E35</f>
        <v>239152</v>
      </c>
      <c r="E23" s="63">
        <v>240129</v>
      </c>
      <c r="F23" s="63">
        <v>2109285</v>
      </c>
      <c r="G23" s="63">
        <v>2172987</v>
      </c>
      <c r="H23" s="64">
        <f t="shared" si="4"/>
        <v>63702</v>
      </c>
      <c r="I23" s="65">
        <f t="shared" si="1"/>
        <v>3.0200755232223173</v>
      </c>
      <c r="J23" s="13"/>
      <c r="K23" s="13"/>
      <c r="L23" s="13"/>
      <c r="M23" s="13"/>
    </row>
    <row r="24" spans="1:14" ht="15" customHeight="1" x14ac:dyDescent="0.25">
      <c r="A24" s="194"/>
      <c r="B24" s="193" t="s">
        <v>36</v>
      </c>
      <c r="C24" s="42" t="s">
        <v>2</v>
      </c>
      <c r="D24" s="53" cm="1">
        <f t="array" ref="D24:G24">TEUS!B35:E35</f>
        <v>1542783.75</v>
      </c>
      <c r="E24" s="53">
        <v>1606136.25</v>
      </c>
      <c r="F24" s="53">
        <v>12225656</v>
      </c>
      <c r="G24" s="53">
        <v>12476003.25</v>
      </c>
      <c r="H24" s="61">
        <f t="shared" si="4"/>
        <v>250347.25</v>
      </c>
      <c r="I24" s="62">
        <f t="shared" si="1"/>
        <v>2.0477203840840872</v>
      </c>
      <c r="J24" s="13"/>
      <c r="K24" s="13"/>
      <c r="L24" s="13"/>
      <c r="M24" s="13"/>
    </row>
    <row r="25" spans="1:14" ht="15" customHeight="1" x14ac:dyDescent="0.25">
      <c r="A25" s="194"/>
      <c r="B25" s="193"/>
      <c r="C25" s="35" t="s">
        <v>40</v>
      </c>
      <c r="D25" s="63" cm="1">
        <f t="array" ref="D25:G25">'TEUS tránsito'!B35:E35</f>
        <v>818778.5</v>
      </c>
      <c r="E25" s="63">
        <v>847304</v>
      </c>
      <c r="F25" s="63">
        <v>6610809.25</v>
      </c>
      <c r="G25" s="63">
        <v>6484818</v>
      </c>
      <c r="H25" s="64">
        <f t="shared" si="4"/>
        <v>-125991.25</v>
      </c>
      <c r="I25" s="65">
        <f t="shared" si="1"/>
        <v>-1.9058370198777084</v>
      </c>
      <c r="J25" s="13"/>
      <c r="K25" s="13"/>
      <c r="L25" s="13"/>
      <c r="M25" s="13"/>
    </row>
    <row r="26" spans="1:14" ht="15" customHeight="1" x14ac:dyDescent="0.25">
      <c r="A26" s="194"/>
      <c r="B26" s="193"/>
      <c r="C26" s="35" t="s">
        <v>171</v>
      </c>
      <c r="D26" s="63" cm="1">
        <f t="array" ref="D26:G26">'TEUS nacional'!B35:E35</f>
        <v>175836.5</v>
      </c>
      <c r="E26" s="63">
        <v>181054.5</v>
      </c>
      <c r="F26" s="63">
        <v>1395639.75</v>
      </c>
      <c r="G26" s="63">
        <v>1421745.25</v>
      </c>
      <c r="H26" s="64">
        <f t="shared" si="4"/>
        <v>26105.5</v>
      </c>
      <c r="I26" s="65">
        <f t="shared" si="1"/>
        <v>1.8705041899243753</v>
      </c>
      <c r="J26" s="13"/>
      <c r="K26" s="13"/>
      <c r="L26" s="13"/>
      <c r="M26" s="13"/>
    </row>
    <row r="27" spans="1:14" ht="15" customHeight="1" x14ac:dyDescent="0.25">
      <c r="A27" s="194"/>
      <c r="B27" s="193"/>
      <c r="C27" s="35" t="s">
        <v>170</v>
      </c>
      <c r="D27" s="63" cm="1">
        <f t="array" ref="D27:G27">'TEUS exterior'!B35:E35</f>
        <v>548168.75</v>
      </c>
      <c r="E27" s="63">
        <v>577777.75</v>
      </c>
      <c r="F27" s="63">
        <v>4219207</v>
      </c>
      <c r="G27" s="63">
        <v>4569440</v>
      </c>
      <c r="H27" s="64">
        <f t="shared" si="4"/>
        <v>350233</v>
      </c>
      <c r="I27" s="65">
        <f t="shared" si="1"/>
        <v>8.3009200544083228</v>
      </c>
      <c r="J27" s="13"/>
      <c r="K27" s="13"/>
      <c r="L27" s="13"/>
      <c r="M27" s="13"/>
    </row>
    <row r="28" spans="1:14" ht="15" customHeight="1" x14ac:dyDescent="0.25">
      <c r="A28" s="194"/>
      <c r="B28" s="193" t="s">
        <v>37</v>
      </c>
      <c r="C28" s="42" t="s">
        <v>41</v>
      </c>
      <c r="D28" s="53" cm="1">
        <f t="array" ref="D28:G28">'Buques número'!B35:E35</f>
        <v>16705</v>
      </c>
      <c r="E28" s="53">
        <v>15806</v>
      </c>
      <c r="F28" s="53">
        <v>112093</v>
      </c>
      <c r="G28" s="53">
        <v>109836</v>
      </c>
      <c r="H28" s="61">
        <f t="shared" si="4"/>
        <v>-2257</v>
      </c>
      <c r="I28" s="62">
        <f t="shared" si="1"/>
        <v>-2.0135066418063587</v>
      </c>
      <c r="J28" s="13"/>
      <c r="K28" s="13"/>
      <c r="L28" s="13"/>
      <c r="M28" s="13"/>
    </row>
    <row r="29" spans="1:14" ht="15" customHeight="1" x14ac:dyDescent="0.25">
      <c r="A29" s="194"/>
      <c r="B29" s="193"/>
      <c r="C29" s="42" t="s">
        <v>42</v>
      </c>
      <c r="D29" s="53" cm="1">
        <f t="array" ref="D29:G29">'Buques GT'!B35:E35</f>
        <v>245086311</v>
      </c>
      <c r="E29" s="53">
        <v>241457388</v>
      </c>
      <c r="F29" s="53">
        <v>1786538856</v>
      </c>
      <c r="G29" s="53">
        <v>1796708154</v>
      </c>
      <c r="H29" s="61">
        <f t="shared" si="4"/>
        <v>10169298</v>
      </c>
      <c r="I29" s="62">
        <f t="shared" si="1"/>
        <v>0.56921784633158268</v>
      </c>
      <c r="J29" s="13"/>
      <c r="K29" s="13"/>
      <c r="L29" s="13"/>
      <c r="M29" s="13"/>
    </row>
    <row r="30" spans="1:14" ht="15" customHeight="1" x14ac:dyDescent="0.25">
      <c r="A30" s="194"/>
      <c r="B30" s="193"/>
      <c r="C30" s="35" t="s">
        <v>43</v>
      </c>
      <c r="D30" s="63" cm="1">
        <f t="array" ref="D30:G30">Cruceros!B35:E35</f>
        <v>340</v>
      </c>
      <c r="E30" s="63">
        <v>345</v>
      </c>
      <c r="F30" s="63">
        <v>2631</v>
      </c>
      <c r="G30" s="63">
        <v>3141</v>
      </c>
      <c r="H30" s="64">
        <f t="shared" si="4"/>
        <v>510</v>
      </c>
      <c r="I30" s="65">
        <f t="shared" si="1"/>
        <v>19.384264538198408</v>
      </c>
      <c r="J30" s="13"/>
      <c r="K30" s="13"/>
      <c r="L30" s="13"/>
      <c r="M30" s="13"/>
    </row>
    <row r="31" spans="1:14" ht="15" customHeight="1" x14ac:dyDescent="0.25">
      <c r="A31" s="194"/>
      <c r="B31" s="193" t="s">
        <v>38</v>
      </c>
      <c r="C31" s="42" t="s">
        <v>2</v>
      </c>
      <c r="D31" s="53" cm="1">
        <f t="array" ref="D31:G31">'Pasajeros total'!B35:E35</f>
        <v>6319097</v>
      </c>
      <c r="E31" s="53">
        <v>6327795</v>
      </c>
      <c r="F31" s="53">
        <v>27897477</v>
      </c>
      <c r="G31" s="53">
        <v>29325163</v>
      </c>
      <c r="H31" s="61">
        <f>G31-F31</f>
        <v>1427686</v>
      </c>
      <c r="I31" s="62">
        <f>((G31*100/F31)-100)</f>
        <v>5.1176169085111241</v>
      </c>
      <c r="J31" s="13"/>
      <c r="K31" s="13"/>
      <c r="L31" s="13"/>
      <c r="M31" s="13"/>
    </row>
    <row r="32" spans="1:14" ht="15" customHeight="1" x14ac:dyDescent="0.25">
      <c r="A32" s="194"/>
      <c r="B32" s="193"/>
      <c r="C32" s="35" t="s">
        <v>44</v>
      </c>
      <c r="D32" s="63" cm="1">
        <f t="array" ref="D32:G32">'Pasajeros regulares'!B35:E35</f>
        <v>4982310</v>
      </c>
      <c r="E32" s="63">
        <v>4993981</v>
      </c>
      <c r="F32" s="63">
        <v>20071946</v>
      </c>
      <c r="G32" s="63">
        <v>20414975</v>
      </c>
      <c r="H32" s="64">
        <f>G32-F32</f>
        <v>343029</v>
      </c>
      <c r="I32" s="65">
        <f>((G32*100/F32)-100)</f>
        <v>1.7089972242850848</v>
      </c>
      <c r="J32" s="13"/>
      <c r="K32" s="13"/>
      <c r="L32" s="13"/>
      <c r="M32" s="13"/>
    </row>
    <row r="33" spans="1:13" ht="15" customHeight="1" x14ac:dyDescent="0.25">
      <c r="A33" s="194"/>
      <c r="B33" s="193"/>
      <c r="C33" s="35" t="s">
        <v>45</v>
      </c>
      <c r="D33" s="63" cm="1">
        <f t="array" ref="D33:G33">'Pasajeros crucero'!B35:E35</f>
        <v>1336787</v>
      </c>
      <c r="E33" s="63">
        <v>1333814</v>
      </c>
      <c r="F33" s="63">
        <v>7825531</v>
      </c>
      <c r="G33" s="63">
        <v>8910188</v>
      </c>
      <c r="H33" s="64">
        <f>G33-F33</f>
        <v>1084657</v>
      </c>
      <c r="I33" s="65">
        <f>((G33*100/F33)-100)</f>
        <v>13.860490744973092</v>
      </c>
      <c r="J33" s="13"/>
      <c r="K33" s="13"/>
      <c r="L33" s="13"/>
      <c r="M33" s="13"/>
    </row>
    <row r="34" spans="1:13" ht="15" customHeight="1" x14ac:dyDescent="0.25">
      <c r="A34" s="194"/>
      <c r="B34" s="193" t="s">
        <v>39</v>
      </c>
      <c r="C34" s="42" t="s">
        <v>46</v>
      </c>
      <c r="D34" s="53" cm="1">
        <f t="array" ref="D34:G34">'Automóviles régimen pasaje'!B35:E35</f>
        <v>1201578</v>
      </c>
      <c r="E34" s="53">
        <v>1213717</v>
      </c>
      <c r="F34" s="53">
        <v>5047554</v>
      </c>
      <c r="G34" s="53">
        <v>5221281</v>
      </c>
      <c r="H34" s="61">
        <f>G34-F34</f>
        <v>173727</v>
      </c>
      <c r="I34" s="62">
        <f>((G34*100/F34)-100)</f>
        <v>3.441805674590114</v>
      </c>
      <c r="J34" s="13"/>
      <c r="K34" s="13"/>
      <c r="L34" s="13"/>
      <c r="M34" s="13"/>
    </row>
    <row r="35" spans="1:13" ht="15" customHeight="1" x14ac:dyDescent="0.25">
      <c r="A35" s="194"/>
      <c r="B35" s="193"/>
      <c r="C35" s="42" t="s">
        <v>164</v>
      </c>
      <c r="D35" s="53" cm="1">
        <f t="array" ref="D35:G35">'Automóviles régimen mercancía'!B35:E35</f>
        <v>164912</v>
      </c>
      <c r="E35" s="53">
        <v>209252</v>
      </c>
      <c r="F35" s="53">
        <v>2309745</v>
      </c>
      <c r="G35" s="53">
        <v>2454935</v>
      </c>
      <c r="H35" s="61">
        <f>G35-F35</f>
        <v>145190</v>
      </c>
      <c r="I35" s="62">
        <f>((G35*100/F35)-100)</f>
        <v>6.2859752916447462</v>
      </c>
      <c r="J35" s="13"/>
      <c r="K35" s="13"/>
      <c r="L35" s="13"/>
      <c r="M35" s="13"/>
    </row>
    <row r="36" spans="1:13" ht="15" customHeight="1" x14ac:dyDescent="0.25">
      <c r="A36" s="73" t="s">
        <v>49</v>
      </c>
      <c r="J36" s="13"/>
      <c r="K36" s="13"/>
      <c r="L36" s="13"/>
      <c r="M36" s="13"/>
    </row>
    <row r="37" spans="1:13" x14ac:dyDescent="0.25">
      <c r="A37" s="46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</row>
    <row r="38" spans="1:13" x14ac:dyDescent="0.25">
      <c r="B38" s="13"/>
      <c r="C38" s="13"/>
      <c r="D38" s="13"/>
      <c r="E38" s="13"/>
      <c r="F38" s="13"/>
      <c r="G38" s="13"/>
      <c r="H38" s="13"/>
      <c r="I38" s="13"/>
      <c r="J38" s="13"/>
      <c r="K38" s="13"/>
    </row>
    <row r="39" spans="1:13" x14ac:dyDescent="0.25">
      <c r="J39" s="13"/>
      <c r="K39" s="13"/>
    </row>
  </sheetData>
  <mergeCells count="16">
    <mergeCell ref="D5:E5"/>
    <mergeCell ref="F5:G5"/>
    <mergeCell ref="H5:I5"/>
    <mergeCell ref="A5:C6"/>
    <mergeCell ref="B9:B11"/>
    <mergeCell ref="A7:A12"/>
    <mergeCell ref="B14:B15"/>
    <mergeCell ref="A13:A17"/>
    <mergeCell ref="A18:C18"/>
    <mergeCell ref="B20:B21"/>
    <mergeCell ref="B22:B23"/>
    <mergeCell ref="B24:B27"/>
    <mergeCell ref="B28:B30"/>
    <mergeCell ref="B31:B33"/>
    <mergeCell ref="A20:A35"/>
    <mergeCell ref="B34:B35"/>
  </mergeCells>
  <conditionalFormatting sqref="H7:I35">
    <cfRule type="expression" dxfId="73" priority="1">
      <formula>H7&lt;0</formula>
    </cfRule>
  </conditionalFormatting>
  <pageMargins left="0.62992125984252001" right="0.23622047244094499" top="0.78740157480314998" bottom="0.23622047244094499" header="0.31496062992126" footer="0.15748031496063"/>
  <pageSetup paperSize="9" scale="84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2BA14C-4AB3-4418-8CFB-98030C24332E}">
  <sheetPr codeName="Hoja30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84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68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 x14ac:dyDescent="0.25">
      <c r="A8" s="188" t="s">
        <v>11</v>
      </c>
      <c r="B8" s="189">
        <v>5619</v>
      </c>
      <c r="C8" s="189">
        <v>11054</v>
      </c>
      <c r="D8" s="189">
        <v>32366</v>
      </c>
      <c r="E8" s="189">
        <v>45652</v>
      </c>
      <c r="F8" s="190">
        <v>41.049249212136203</v>
      </c>
      <c r="G8" s="6"/>
    </row>
    <row r="9" spans="1:14" ht="15.6" customHeight="1" x14ac:dyDescent="0.25">
      <c r="A9" s="188" t="s">
        <v>8</v>
      </c>
      <c r="B9" s="189">
        <v>74673</v>
      </c>
      <c r="C9" s="189">
        <v>68470</v>
      </c>
      <c r="D9" s="189">
        <v>196304</v>
      </c>
      <c r="E9" s="189">
        <v>184880</v>
      </c>
      <c r="F9" s="190">
        <v>-5.8195451952074393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303306</v>
      </c>
      <c r="C11" s="189">
        <v>319873</v>
      </c>
      <c r="D11" s="189">
        <v>969284</v>
      </c>
      <c r="E11" s="189">
        <v>1039495</v>
      </c>
      <c r="F11" s="190">
        <v>7.2435942406972638</v>
      </c>
    </row>
    <row r="12" spans="1:14" ht="15.6" customHeight="1" x14ac:dyDescent="0.25">
      <c r="A12" s="188" t="s">
        <v>6</v>
      </c>
      <c r="B12" s="189">
        <v>2768</v>
      </c>
      <c r="C12" s="189">
        <v>2797</v>
      </c>
      <c r="D12" s="189">
        <v>14460</v>
      </c>
      <c r="E12" s="189">
        <v>17426</v>
      </c>
      <c r="F12" s="190">
        <v>20.511756569847861</v>
      </c>
    </row>
    <row r="13" spans="1:14" ht="15.6" customHeight="1" x14ac:dyDescent="0.25">
      <c r="A13" s="188" t="s">
        <v>175</v>
      </c>
      <c r="B13" s="189">
        <v>212404</v>
      </c>
      <c r="C13" s="189">
        <v>194329</v>
      </c>
      <c r="D13" s="189">
        <v>925860</v>
      </c>
      <c r="E13" s="189">
        <v>920583</v>
      </c>
      <c r="F13" s="190">
        <v>-0.56995658090856693</v>
      </c>
    </row>
    <row r="14" spans="1:14" ht="15.6" customHeight="1" x14ac:dyDescent="0.25">
      <c r="A14" s="188" t="s">
        <v>148</v>
      </c>
      <c r="B14" s="189">
        <v>119599</v>
      </c>
      <c r="C14" s="189">
        <v>128954</v>
      </c>
      <c r="D14" s="189">
        <v>384411</v>
      </c>
      <c r="E14" s="189">
        <v>413372</v>
      </c>
      <c r="F14" s="190">
        <v>7.5338634950612686</v>
      </c>
    </row>
    <row r="15" spans="1:14" ht="15.6" customHeight="1" x14ac:dyDescent="0.25">
      <c r="A15" s="188" t="s">
        <v>145</v>
      </c>
      <c r="B15" s="189">
        <v>9160</v>
      </c>
      <c r="C15" s="189">
        <v>8935</v>
      </c>
      <c r="D15" s="189">
        <v>41346</v>
      </c>
      <c r="E15" s="189">
        <v>48648</v>
      </c>
      <c r="F15" s="190">
        <v>17.66071687708606</v>
      </c>
    </row>
    <row r="16" spans="1:14" ht="15.6" customHeight="1" x14ac:dyDescent="0.5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 x14ac:dyDescent="0.25">
      <c r="A18" s="188" t="s">
        <v>147</v>
      </c>
      <c r="B18" s="189">
        <v>64858</v>
      </c>
      <c r="C18" s="189">
        <v>64695</v>
      </c>
      <c r="D18" s="189">
        <v>330373</v>
      </c>
      <c r="E18" s="189">
        <v>349874</v>
      </c>
      <c r="F18" s="190">
        <v>5.9027220747458244</v>
      </c>
    </row>
    <row r="19" spans="1:7" ht="15.6" customHeight="1" x14ac:dyDescent="0.25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 x14ac:dyDescent="0.25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 x14ac:dyDescent="0.25">
      <c r="A21" s="188" t="s">
        <v>149</v>
      </c>
      <c r="B21" s="189">
        <v>3567</v>
      </c>
      <c r="C21" s="189">
        <v>3720</v>
      </c>
      <c r="D21" s="189">
        <v>22908</v>
      </c>
      <c r="E21" s="189">
        <v>20245</v>
      </c>
      <c r="F21" s="190">
        <v>-11.62475990920203</v>
      </c>
    </row>
    <row r="22" spans="1:7" ht="15.6" customHeight="1" x14ac:dyDescent="0.25">
      <c r="A22" s="188" t="s">
        <v>146</v>
      </c>
      <c r="B22" s="189">
        <v>86332</v>
      </c>
      <c r="C22" s="189">
        <v>81615</v>
      </c>
      <c r="D22" s="189">
        <v>469134</v>
      </c>
      <c r="E22" s="189">
        <v>456485</v>
      </c>
      <c r="F22" s="190">
        <v>-2.696244569781769</v>
      </c>
    </row>
    <row r="23" spans="1:7" ht="15.6" customHeight="1" x14ac:dyDescent="0.25">
      <c r="A23" s="188" t="s">
        <v>165</v>
      </c>
      <c r="B23" s="189">
        <v>16605</v>
      </c>
      <c r="C23" s="189">
        <v>14965</v>
      </c>
      <c r="D23" s="189">
        <v>57068</v>
      </c>
      <c r="E23" s="189">
        <v>57112</v>
      </c>
      <c r="F23" s="190">
        <v>7.7101002313028744E-2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 x14ac:dyDescent="0.25">
      <c r="A25" s="188" t="s">
        <v>140</v>
      </c>
      <c r="B25" s="189">
        <v>35946</v>
      </c>
      <c r="C25" s="189">
        <v>27214</v>
      </c>
      <c r="D25" s="189">
        <v>121792</v>
      </c>
      <c r="E25" s="189">
        <v>101940</v>
      </c>
      <c r="F25" s="190">
        <v>-16.299921177088809</v>
      </c>
    </row>
    <row r="26" spans="1:7" ht="15.6" customHeight="1" x14ac:dyDescent="0.25">
      <c r="A26" s="188" t="s">
        <v>152</v>
      </c>
      <c r="B26" s="189">
        <v>13376</v>
      </c>
      <c r="C26" s="189">
        <v>17073</v>
      </c>
      <c r="D26" s="189">
        <v>38281</v>
      </c>
      <c r="E26" s="189">
        <v>39517</v>
      </c>
      <c r="F26" s="190">
        <v>3.22875577962958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 x14ac:dyDescent="0.25">
      <c r="A28" s="188" t="s">
        <v>177</v>
      </c>
      <c r="B28" s="189">
        <v>198357</v>
      </c>
      <c r="C28" s="189">
        <v>216839</v>
      </c>
      <c r="D28" s="189">
        <v>1208246</v>
      </c>
      <c r="E28" s="189">
        <v>1291149</v>
      </c>
      <c r="F28" s="190">
        <v>6.8614338470808036</v>
      </c>
    </row>
    <row r="29" spans="1:7" ht="15.6" customHeight="1" x14ac:dyDescent="0.25">
      <c r="A29" s="188" t="s">
        <v>178</v>
      </c>
      <c r="B29" s="189">
        <v>12434</v>
      </c>
      <c r="C29" s="189">
        <v>11934</v>
      </c>
      <c r="D29" s="189">
        <v>71280</v>
      </c>
      <c r="E29" s="189">
        <v>69301</v>
      </c>
      <c r="F29" s="190">
        <v>-2.776374859708199</v>
      </c>
    </row>
    <row r="30" spans="1:7" ht="15.6" customHeight="1" x14ac:dyDescent="0.25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 x14ac:dyDescent="0.25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 x14ac:dyDescent="0.25">
      <c r="A32" s="188" t="s">
        <v>181</v>
      </c>
      <c r="B32" s="189">
        <v>42574</v>
      </c>
      <c r="C32" s="189">
        <v>41250</v>
      </c>
      <c r="D32" s="189">
        <v>164441</v>
      </c>
      <c r="E32" s="189">
        <v>165602</v>
      </c>
      <c r="F32" s="190">
        <v>0.70602830194415844</v>
      </c>
    </row>
    <row r="33" spans="1:6" ht="15.6" customHeight="1" x14ac:dyDescent="0.25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 x14ac:dyDescent="0.25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 x14ac:dyDescent="0.25">
      <c r="A35" s="156" t="s">
        <v>153</v>
      </c>
      <c r="B35" s="76">
        <f>SUM(B7:B34)</f>
        <v>1201578</v>
      </c>
      <c r="C35" s="77">
        <f>SUM(C7:C34)</f>
        <v>1213717</v>
      </c>
      <c r="D35" s="178">
        <f>SUM(D7:D34)</f>
        <v>5047554</v>
      </c>
      <c r="E35" s="178">
        <f>SUM(E7:E34)</f>
        <v>5221281</v>
      </c>
      <c r="F35" s="140">
        <f>E35*100/D35-100</f>
        <v>3.441805674590114</v>
      </c>
    </row>
    <row r="36" spans="1:6" ht="15.6" customHeight="1" x14ac:dyDescent="0.25">
      <c r="A36" s="73" t="s">
        <v>85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9" priority="2">
      <formula>MOD(ROW(),2)=0</formula>
    </cfRule>
  </conditionalFormatting>
  <conditionalFormatting sqref="F7:F35">
    <cfRule type="expression" dxfId="1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523175-A175-4F1E-B99D-67B516800318}">
  <sheetPr codeName="Hoja31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157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68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 x14ac:dyDescent="0.25">
      <c r="A8" s="188" t="s">
        <v>11</v>
      </c>
      <c r="B8" s="189">
        <v>568</v>
      </c>
      <c r="C8" s="189">
        <v>455</v>
      </c>
      <c r="D8" s="189">
        <v>3346</v>
      </c>
      <c r="E8" s="189">
        <v>6857</v>
      </c>
      <c r="F8" s="190">
        <v>104.93126120741179</v>
      </c>
      <c r="G8" s="6"/>
    </row>
    <row r="9" spans="1:14" ht="15.6" customHeight="1" x14ac:dyDescent="0.25">
      <c r="A9" s="188" t="s">
        <v>8</v>
      </c>
      <c r="B9" s="189">
        <v>305</v>
      </c>
      <c r="C9" s="189">
        <v>224</v>
      </c>
      <c r="D9" s="189">
        <v>3758</v>
      </c>
      <c r="E9" s="189">
        <v>2615</v>
      </c>
      <c r="F9" s="190">
        <v>-30.4151144225652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789</v>
      </c>
      <c r="C11" s="189">
        <v>605</v>
      </c>
      <c r="D11" s="189">
        <v>3293</v>
      </c>
      <c r="E11" s="189">
        <v>4992</v>
      </c>
      <c r="F11" s="190">
        <v>51.594290920133631</v>
      </c>
    </row>
    <row r="12" spans="1:14" ht="15.6" customHeight="1" x14ac:dyDescent="0.25">
      <c r="A12" s="188" t="s">
        <v>6</v>
      </c>
      <c r="B12" s="189">
        <v>1481</v>
      </c>
      <c r="C12" s="189">
        <v>1798</v>
      </c>
      <c r="D12" s="189">
        <v>22176</v>
      </c>
      <c r="E12" s="189">
        <v>55112</v>
      </c>
      <c r="F12" s="190">
        <v>148.5209235209235</v>
      </c>
    </row>
    <row r="13" spans="1:14" ht="15.6" customHeight="1" x14ac:dyDescent="0.25">
      <c r="A13" s="188" t="s">
        <v>175</v>
      </c>
      <c r="B13" s="189">
        <v>4192</v>
      </c>
      <c r="C13" s="189">
        <v>2639</v>
      </c>
      <c r="D13" s="189">
        <v>82060</v>
      </c>
      <c r="E13" s="189">
        <v>88372</v>
      </c>
      <c r="F13" s="190">
        <v>7.6919327321472073</v>
      </c>
    </row>
    <row r="14" spans="1:14" ht="15.6" customHeight="1" x14ac:dyDescent="0.25">
      <c r="A14" s="188" t="s">
        <v>148</v>
      </c>
      <c r="B14" s="189">
        <v>26273</v>
      </c>
      <c r="C14" s="189">
        <v>43044</v>
      </c>
      <c r="D14" s="189">
        <v>467825</v>
      </c>
      <c r="E14" s="189">
        <v>467673</v>
      </c>
      <c r="F14" s="190">
        <v>-3.2490781809443092E-2</v>
      </c>
    </row>
    <row r="15" spans="1:14" ht="15.6" customHeight="1" x14ac:dyDescent="0.25">
      <c r="A15" s="188" t="s">
        <v>145</v>
      </c>
      <c r="B15" s="189">
        <v>1447</v>
      </c>
      <c r="C15" s="189">
        <v>1104</v>
      </c>
      <c r="D15" s="189">
        <v>17914</v>
      </c>
      <c r="E15" s="189">
        <v>13765</v>
      </c>
      <c r="F15" s="190">
        <v>-23.160656469800159</v>
      </c>
    </row>
    <row r="16" spans="1:14" ht="15.6" customHeight="1" x14ac:dyDescent="0.5">
      <c r="A16" s="188" t="s">
        <v>144</v>
      </c>
      <c r="B16" s="189">
        <v>0</v>
      </c>
      <c r="C16" s="189">
        <v>8</v>
      </c>
      <c r="D16" s="189">
        <v>2049</v>
      </c>
      <c r="E16" s="189">
        <v>301</v>
      </c>
      <c r="F16" s="190">
        <v>-85.309907271839919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15</v>
      </c>
      <c r="D17" s="189">
        <v>265</v>
      </c>
      <c r="E17" s="189">
        <v>106</v>
      </c>
      <c r="F17" s="190">
        <v>-60</v>
      </c>
      <c r="G17" s="2"/>
    </row>
    <row r="18" spans="1:7" ht="15.6" customHeight="1" x14ac:dyDescent="0.25">
      <c r="A18" s="188" t="s">
        <v>147</v>
      </c>
      <c r="B18" s="189">
        <v>79</v>
      </c>
      <c r="C18" s="189">
        <v>94</v>
      </c>
      <c r="D18" s="189">
        <v>1500</v>
      </c>
      <c r="E18" s="189">
        <v>1326</v>
      </c>
      <c r="F18" s="190">
        <v>-11.599999999999991</v>
      </c>
    </row>
    <row r="19" spans="1:7" ht="15.6" customHeight="1" x14ac:dyDescent="0.25">
      <c r="A19" s="188" t="s">
        <v>143</v>
      </c>
      <c r="B19" s="189">
        <v>0</v>
      </c>
      <c r="C19" s="189">
        <v>1</v>
      </c>
      <c r="D19" s="189">
        <v>0</v>
      </c>
      <c r="E19" s="189">
        <v>3253</v>
      </c>
      <c r="F19" s="190" t="s">
        <v>151</v>
      </c>
    </row>
    <row r="20" spans="1:7" ht="15.6" customHeight="1" x14ac:dyDescent="0.25">
      <c r="A20" s="188" t="s">
        <v>142</v>
      </c>
      <c r="B20" s="189">
        <v>1</v>
      </c>
      <c r="C20" s="189">
        <v>188</v>
      </c>
      <c r="D20" s="189">
        <v>16</v>
      </c>
      <c r="E20" s="189">
        <v>356</v>
      </c>
      <c r="F20" s="190">
        <v>2125</v>
      </c>
    </row>
    <row r="21" spans="1:7" ht="15.6" customHeight="1" x14ac:dyDescent="0.25">
      <c r="A21" s="188" t="s">
        <v>149</v>
      </c>
      <c r="B21" s="189">
        <v>1045</v>
      </c>
      <c r="C21" s="189">
        <v>1821</v>
      </c>
      <c r="D21" s="189">
        <v>10621</v>
      </c>
      <c r="E21" s="189">
        <v>22900</v>
      </c>
      <c r="F21" s="190">
        <v>115.6105828076452</v>
      </c>
    </row>
    <row r="22" spans="1:7" ht="15.6" customHeight="1" x14ac:dyDescent="0.25">
      <c r="A22" s="188" t="s">
        <v>146</v>
      </c>
      <c r="B22" s="189">
        <v>26261</v>
      </c>
      <c r="C22" s="189">
        <v>37977</v>
      </c>
      <c r="D22" s="189">
        <v>217841</v>
      </c>
      <c r="E22" s="189">
        <v>310248</v>
      </c>
      <c r="F22" s="190">
        <v>42.419471082119507</v>
      </c>
    </row>
    <row r="23" spans="1:7" ht="15.6" customHeight="1" x14ac:dyDescent="0.25">
      <c r="A23" s="188" t="s">
        <v>165</v>
      </c>
      <c r="B23" s="189">
        <v>3136</v>
      </c>
      <c r="C23" s="189">
        <v>6287</v>
      </c>
      <c r="D23" s="189">
        <v>60409</v>
      </c>
      <c r="E23" s="189">
        <v>89597</v>
      </c>
      <c r="F23" s="190">
        <v>48.317303713022881</v>
      </c>
    </row>
    <row r="24" spans="1:7" ht="15.6" customHeight="1" x14ac:dyDescent="0.25">
      <c r="A24" s="188" t="s">
        <v>141</v>
      </c>
      <c r="B24" s="189">
        <v>8</v>
      </c>
      <c r="C24" s="189">
        <v>4</v>
      </c>
      <c r="D24" s="189">
        <v>293</v>
      </c>
      <c r="E24" s="189">
        <v>306</v>
      </c>
      <c r="F24" s="190">
        <v>4.4368600682593922</v>
      </c>
    </row>
    <row r="25" spans="1:7" ht="15.6" customHeight="1" x14ac:dyDescent="0.25">
      <c r="A25" s="188" t="s">
        <v>140</v>
      </c>
      <c r="B25" s="189">
        <v>144</v>
      </c>
      <c r="C25" s="189">
        <v>202</v>
      </c>
      <c r="D25" s="189">
        <v>12079</v>
      </c>
      <c r="E25" s="189">
        <v>1726</v>
      </c>
      <c r="F25" s="190">
        <v>-85.710737643844695</v>
      </c>
    </row>
    <row r="26" spans="1:7" ht="15.6" customHeight="1" x14ac:dyDescent="0.25">
      <c r="A26" s="188" t="s">
        <v>152</v>
      </c>
      <c r="B26" s="189">
        <v>11</v>
      </c>
      <c r="C26" s="189">
        <v>4</v>
      </c>
      <c r="D26" s="189">
        <v>1584</v>
      </c>
      <c r="E26" s="189">
        <v>2168</v>
      </c>
      <c r="F26" s="190">
        <v>36.868686868686858</v>
      </c>
    </row>
    <row r="27" spans="1:7" ht="15.6" customHeight="1" x14ac:dyDescent="0.25">
      <c r="A27" s="188" t="s">
        <v>173</v>
      </c>
      <c r="B27" s="189">
        <v>6018</v>
      </c>
      <c r="C27" s="189">
        <v>6197</v>
      </c>
      <c r="D27" s="189">
        <v>158002</v>
      </c>
      <c r="E27" s="189">
        <v>135524</v>
      </c>
      <c r="F27" s="190">
        <v>-14.226402197440541</v>
      </c>
    </row>
    <row r="28" spans="1:7" ht="15.6" customHeight="1" x14ac:dyDescent="0.25">
      <c r="A28" s="188" t="s">
        <v>177</v>
      </c>
      <c r="B28" s="189">
        <v>5209</v>
      </c>
      <c r="C28" s="189">
        <v>5200</v>
      </c>
      <c r="D28" s="189">
        <v>53607</v>
      </c>
      <c r="E28" s="189">
        <v>58721</v>
      </c>
      <c r="F28" s="190">
        <v>9.5397989068591755</v>
      </c>
    </row>
    <row r="29" spans="1:7" ht="15.6" customHeight="1" x14ac:dyDescent="0.25">
      <c r="A29" s="188" t="s">
        <v>178</v>
      </c>
      <c r="B29" s="189">
        <v>17121</v>
      </c>
      <c r="C29" s="189">
        <v>22685</v>
      </c>
      <c r="D29" s="189">
        <v>241353</v>
      </c>
      <c r="E29" s="189">
        <v>252236</v>
      </c>
      <c r="F29" s="190">
        <v>4.5091629273305074</v>
      </c>
    </row>
    <row r="30" spans="1:7" ht="15.6" customHeight="1" x14ac:dyDescent="0.25">
      <c r="A30" s="188" t="s">
        <v>179</v>
      </c>
      <c r="B30" s="189">
        <v>380</v>
      </c>
      <c r="C30" s="189">
        <v>520</v>
      </c>
      <c r="D30" s="189">
        <v>5088</v>
      </c>
      <c r="E30" s="189">
        <v>9391</v>
      </c>
      <c r="F30" s="190">
        <v>84.571540880503136</v>
      </c>
    </row>
    <row r="31" spans="1:7" ht="15.6" customHeight="1" x14ac:dyDescent="0.25">
      <c r="A31" s="188" t="s">
        <v>180</v>
      </c>
      <c r="B31" s="189">
        <v>13572</v>
      </c>
      <c r="C31" s="189">
        <v>16659</v>
      </c>
      <c r="D31" s="189">
        <v>146297</v>
      </c>
      <c r="E31" s="189">
        <v>156249</v>
      </c>
      <c r="F31" s="190">
        <v>6.8026001900244069</v>
      </c>
    </row>
    <row r="32" spans="1:7" ht="15.6" customHeight="1" x14ac:dyDescent="0.25">
      <c r="A32" s="188" t="s">
        <v>181</v>
      </c>
      <c r="B32" s="189">
        <v>27872</v>
      </c>
      <c r="C32" s="189">
        <v>31280</v>
      </c>
      <c r="D32" s="189">
        <v>378029</v>
      </c>
      <c r="E32" s="189">
        <v>335920</v>
      </c>
      <c r="F32" s="190">
        <v>-11.139092503485189</v>
      </c>
    </row>
    <row r="33" spans="1:6" ht="15.6" customHeight="1" x14ac:dyDescent="0.25">
      <c r="A33" s="188" t="s">
        <v>182</v>
      </c>
      <c r="B33" s="189">
        <v>28997</v>
      </c>
      <c r="C33" s="189">
        <v>30221</v>
      </c>
      <c r="D33" s="189">
        <v>420115</v>
      </c>
      <c r="E33" s="189">
        <v>435109</v>
      </c>
      <c r="F33" s="190">
        <v>3.569022767575547</v>
      </c>
    </row>
    <row r="34" spans="1:6" ht="15.6" customHeight="1" x14ac:dyDescent="0.25">
      <c r="A34" s="188" t="s">
        <v>183</v>
      </c>
      <c r="B34" s="189">
        <v>3</v>
      </c>
      <c r="C34" s="189">
        <v>20</v>
      </c>
      <c r="D34" s="189">
        <v>225</v>
      </c>
      <c r="E34" s="189">
        <v>112</v>
      </c>
      <c r="F34" s="190">
        <v>-50.222222222222221</v>
      </c>
    </row>
    <row r="35" spans="1:6" ht="15.6" customHeight="1" x14ac:dyDescent="0.25">
      <c r="A35" s="156" t="s">
        <v>153</v>
      </c>
      <c r="B35" s="76">
        <f>SUM(B7:B34)</f>
        <v>164912</v>
      </c>
      <c r="C35" s="77">
        <f>SUM(C7:C34)</f>
        <v>209252</v>
      </c>
      <c r="D35" s="76">
        <f>SUM(D7:D34)</f>
        <v>2309745</v>
      </c>
      <c r="E35" s="78">
        <f>SUM(E7:E34)</f>
        <v>2454935</v>
      </c>
      <c r="F35" s="140">
        <f>E35*100/D35-100</f>
        <v>6.2859752916447462</v>
      </c>
    </row>
    <row r="36" spans="1:6" ht="15.6" customHeight="1" x14ac:dyDescent="0.25">
      <c r="A36" s="73" t="s">
        <v>158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7" priority="2">
      <formula>MOD(ROW(),2)=0</formula>
    </cfRule>
  </conditionalFormatting>
  <conditionalFormatting sqref="F7:F35">
    <cfRule type="expression" dxfId="1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F0F88F-A469-415D-9212-557126488D0D}">
  <sheetPr>
    <pageSetUpPr fitToPage="1"/>
  </sheetPr>
  <dimension ref="A1:K51"/>
  <sheetViews>
    <sheetView zoomScale="80" zoomScaleNormal="80" workbookViewId="0"/>
  </sheetViews>
  <sheetFormatPr baseColWidth="10" defaultColWidth="11.42578125" defaultRowHeight="15" x14ac:dyDescent="0.25"/>
  <cols>
    <col min="1" max="1" width="32.85546875" style="216" customWidth="1"/>
    <col min="2" max="2" width="18.7109375" style="216" customWidth="1"/>
    <col min="3" max="3" width="22.5703125" style="216" customWidth="1"/>
    <col min="4" max="5" width="15.42578125" style="216" customWidth="1"/>
    <col min="6" max="6" width="15.5703125" style="216" customWidth="1"/>
    <col min="7" max="10" width="15.42578125" style="216" customWidth="1"/>
    <col min="11" max="11" width="11.85546875" style="216" customWidth="1"/>
    <col min="12" max="16384" width="11.42578125" style="216"/>
  </cols>
  <sheetData>
    <row r="1" spans="1:11" x14ac:dyDescent="0.25">
      <c r="A1" s="212"/>
      <c r="B1" s="213"/>
      <c r="C1" s="213"/>
      <c r="D1" s="214"/>
      <c r="E1" s="215"/>
      <c r="F1" s="214"/>
      <c r="H1" s="217"/>
      <c r="J1" s="217"/>
      <c r="K1" s="217"/>
    </row>
    <row r="2" spans="1:11" x14ac:dyDescent="0.25">
      <c r="A2" s="218"/>
      <c r="B2" s="214"/>
      <c r="C2" s="219"/>
      <c r="D2" s="214"/>
      <c r="E2" s="218"/>
      <c r="F2" s="214"/>
      <c r="G2" s="220"/>
      <c r="H2" s="214"/>
      <c r="I2" s="220"/>
      <c r="J2" s="214"/>
      <c r="K2" s="214"/>
    </row>
    <row r="3" spans="1:11" x14ac:dyDescent="0.25">
      <c r="A3" s="218"/>
      <c r="B3" s="213"/>
      <c r="C3" s="219"/>
      <c r="D3" s="214"/>
      <c r="E3" s="220"/>
      <c r="F3" s="214"/>
      <c r="G3" s="220"/>
      <c r="H3" s="214"/>
      <c r="I3" s="220"/>
      <c r="J3" s="214"/>
      <c r="K3" s="214"/>
    </row>
    <row r="4" spans="1:11" x14ac:dyDescent="0.25">
      <c r="A4" s="218"/>
      <c r="B4" s="214"/>
      <c r="C4" s="219"/>
      <c r="D4" s="217"/>
      <c r="E4" s="221"/>
      <c r="F4" s="214"/>
      <c r="G4" s="221"/>
      <c r="H4" s="217"/>
      <c r="I4" s="221"/>
      <c r="J4" s="217"/>
      <c r="K4" s="217"/>
    </row>
    <row r="5" spans="1:11" x14ac:dyDescent="0.25">
      <c r="A5" s="218"/>
      <c r="B5" s="214"/>
      <c r="C5" s="222"/>
      <c r="D5" s="214"/>
      <c r="E5" s="220"/>
      <c r="F5" s="214"/>
      <c r="G5" s="220"/>
      <c r="H5" s="214"/>
      <c r="I5" s="220"/>
      <c r="J5" s="214"/>
      <c r="K5" s="214"/>
    </row>
    <row r="6" spans="1:11" x14ac:dyDescent="0.25">
      <c r="A6" s="218"/>
      <c r="B6" s="214"/>
      <c r="C6" s="223"/>
      <c r="D6" s="214"/>
      <c r="E6" s="220"/>
      <c r="F6" s="214"/>
      <c r="G6" s="220"/>
      <c r="H6" s="214"/>
      <c r="I6" s="220"/>
      <c r="J6" s="214"/>
      <c r="K6" s="214"/>
    </row>
    <row r="7" spans="1:11" x14ac:dyDescent="0.25">
      <c r="A7" s="218"/>
      <c r="B7" s="214"/>
      <c r="C7" s="219"/>
      <c r="D7" s="214"/>
      <c r="E7" s="219"/>
      <c r="F7" s="214"/>
      <c r="G7" s="220"/>
      <c r="H7" s="214"/>
      <c r="I7" s="220"/>
      <c r="J7" s="214"/>
      <c r="K7" s="214"/>
    </row>
    <row r="8" spans="1:11" x14ac:dyDescent="0.25">
      <c r="A8" s="218"/>
      <c r="B8" s="214"/>
      <c r="C8" s="219"/>
      <c r="D8" s="217"/>
      <c r="E8" s="224"/>
      <c r="F8" s="214"/>
      <c r="G8" s="221"/>
      <c r="H8" s="217"/>
      <c r="I8" s="221"/>
      <c r="J8" s="217"/>
      <c r="K8" s="217"/>
    </row>
    <row r="9" spans="1:11" x14ac:dyDescent="0.25">
      <c r="A9" s="218"/>
      <c r="B9" s="214"/>
      <c r="C9" s="222"/>
      <c r="D9" s="214"/>
      <c r="E9" s="219"/>
      <c r="F9" s="214"/>
      <c r="G9" s="220"/>
      <c r="H9" s="214"/>
      <c r="I9" s="220"/>
      <c r="J9" s="214"/>
      <c r="K9" s="214"/>
    </row>
    <row r="10" spans="1:11" x14ac:dyDescent="0.25">
      <c r="A10" s="218"/>
      <c r="B10" s="214"/>
      <c r="C10" s="224"/>
      <c r="D10" s="217"/>
      <c r="E10" s="224"/>
      <c r="F10" s="214"/>
      <c r="G10" s="221"/>
      <c r="H10" s="217"/>
      <c r="I10" s="221"/>
      <c r="J10" s="217"/>
      <c r="K10" s="217"/>
    </row>
    <row r="11" spans="1:11" x14ac:dyDescent="0.25">
      <c r="A11" s="214"/>
      <c r="B11" s="214"/>
      <c r="C11" s="219"/>
      <c r="D11" s="214"/>
      <c r="E11" s="219"/>
      <c r="F11" s="214"/>
      <c r="G11" s="218"/>
      <c r="H11" s="214"/>
      <c r="I11" s="220"/>
      <c r="J11" s="214"/>
      <c r="K11" s="214"/>
    </row>
    <row r="12" spans="1:11" x14ac:dyDescent="0.25">
      <c r="A12" s="212"/>
      <c r="B12" s="213"/>
      <c r="C12" s="222"/>
      <c r="D12" s="213"/>
      <c r="E12" s="222"/>
      <c r="F12" s="213"/>
      <c r="G12" s="212"/>
      <c r="H12" s="213"/>
      <c r="I12" s="225"/>
      <c r="J12" s="213"/>
      <c r="K12" s="213"/>
    </row>
    <row r="13" spans="1:11" x14ac:dyDescent="0.25">
      <c r="A13" s="218"/>
      <c r="B13" s="214"/>
      <c r="C13" s="223"/>
      <c r="D13" s="226"/>
      <c r="E13" s="223"/>
      <c r="F13" s="214"/>
      <c r="G13" s="227"/>
      <c r="H13" s="226"/>
      <c r="J13" s="226"/>
      <c r="K13" s="226"/>
    </row>
    <row r="14" spans="1:11" x14ac:dyDescent="0.25">
      <c r="A14" s="218"/>
      <c r="B14" s="214"/>
      <c r="C14" s="219"/>
      <c r="D14" s="217"/>
      <c r="E14" s="224"/>
      <c r="F14" s="214"/>
      <c r="G14" s="215"/>
      <c r="H14" s="217"/>
      <c r="I14" s="221"/>
      <c r="J14" s="217"/>
      <c r="K14" s="217"/>
    </row>
    <row r="15" spans="1:11" x14ac:dyDescent="0.25">
      <c r="A15" s="218"/>
      <c r="B15" s="214"/>
      <c r="C15" s="219"/>
      <c r="D15" s="214"/>
      <c r="E15" s="219"/>
      <c r="F15" s="214"/>
      <c r="G15" s="218"/>
      <c r="H15" s="214"/>
      <c r="I15" s="220"/>
      <c r="J15" s="214"/>
      <c r="K15" s="214"/>
    </row>
    <row r="16" spans="1:11" x14ac:dyDescent="0.25">
      <c r="A16" s="218"/>
      <c r="B16" s="214"/>
      <c r="C16" s="222"/>
      <c r="D16" s="226"/>
      <c r="E16" s="223"/>
      <c r="F16" s="214"/>
      <c r="H16" s="226"/>
      <c r="J16" s="226"/>
      <c r="K16" s="226"/>
    </row>
    <row r="17" spans="1:11" x14ac:dyDescent="0.25">
      <c r="A17" s="218"/>
      <c r="B17" s="214"/>
      <c r="C17" s="219"/>
      <c r="D17" s="217"/>
      <c r="E17" s="224"/>
      <c r="F17" s="214"/>
      <c r="G17" s="221"/>
      <c r="H17" s="217"/>
      <c r="I17" s="221"/>
      <c r="J17" s="217"/>
      <c r="K17" s="217"/>
    </row>
    <row r="18" spans="1:11" x14ac:dyDescent="0.25">
      <c r="A18" s="218"/>
      <c r="B18" s="214"/>
      <c r="C18" s="219"/>
      <c r="D18" s="214"/>
      <c r="E18" s="214"/>
      <c r="F18" s="214"/>
      <c r="G18" s="220"/>
      <c r="H18" s="214"/>
      <c r="I18" s="220"/>
      <c r="J18" s="214"/>
      <c r="K18" s="214"/>
    </row>
    <row r="19" spans="1:11" x14ac:dyDescent="0.25">
      <c r="A19" s="218"/>
      <c r="B19" s="214"/>
      <c r="C19" s="219"/>
      <c r="D19" s="213"/>
      <c r="E19" s="213"/>
      <c r="F19" s="226"/>
      <c r="H19" s="226"/>
      <c r="J19" s="226"/>
      <c r="K19" s="226"/>
    </row>
    <row r="20" spans="1:11" x14ac:dyDescent="0.25">
      <c r="A20" s="218"/>
      <c r="B20" s="214"/>
      <c r="C20" s="219"/>
      <c r="D20" s="214"/>
      <c r="E20" s="219"/>
      <c r="F20" s="214"/>
      <c r="G20" s="220"/>
      <c r="H20" s="214"/>
      <c r="I20" s="220"/>
      <c r="J20" s="214"/>
      <c r="K20" s="214"/>
    </row>
    <row r="21" spans="1:11" x14ac:dyDescent="0.25">
      <c r="A21" s="218"/>
      <c r="B21" s="214"/>
      <c r="C21" s="225"/>
      <c r="D21" s="226"/>
      <c r="E21" s="223"/>
      <c r="F21" s="226"/>
      <c r="H21" s="226"/>
      <c r="J21" s="226"/>
      <c r="K21" s="226"/>
    </row>
    <row r="22" spans="1:11" x14ac:dyDescent="0.25">
      <c r="A22" s="218"/>
      <c r="B22" s="214"/>
      <c r="C22" s="219"/>
      <c r="D22" s="214"/>
      <c r="E22" s="219"/>
      <c r="F22" s="214"/>
      <c r="G22" s="220"/>
      <c r="H22" s="214"/>
      <c r="I22" s="220"/>
      <c r="J22" s="214"/>
      <c r="K22" s="214"/>
    </row>
    <row r="23" spans="1:11" x14ac:dyDescent="0.25">
      <c r="A23" s="218"/>
      <c r="B23" s="214"/>
      <c r="C23" s="219"/>
      <c r="D23" s="226"/>
      <c r="E23" s="223"/>
      <c r="F23" s="226"/>
      <c r="H23" s="226"/>
      <c r="J23" s="226"/>
      <c r="K23" s="226"/>
    </row>
    <row r="24" spans="1:11" x14ac:dyDescent="0.25">
      <c r="A24" s="218"/>
      <c r="B24" s="214"/>
      <c r="C24" s="219"/>
      <c r="D24" s="214"/>
      <c r="E24" s="219"/>
      <c r="F24" s="214"/>
      <c r="G24" s="220"/>
      <c r="H24" s="214"/>
      <c r="I24" s="220"/>
      <c r="J24" s="214"/>
      <c r="K24" s="214"/>
    </row>
    <row r="25" spans="1:11" x14ac:dyDescent="0.25">
      <c r="A25" s="218"/>
      <c r="B25" s="214"/>
      <c r="C25" s="219"/>
      <c r="D25" s="226"/>
      <c r="E25" s="223"/>
      <c r="F25" s="226"/>
      <c r="H25" s="226"/>
      <c r="J25" s="226"/>
      <c r="K25" s="226"/>
    </row>
    <row r="26" spans="1:11" x14ac:dyDescent="0.25">
      <c r="A26" s="218"/>
      <c r="B26" s="214"/>
      <c r="C26" s="225"/>
      <c r="D26" s="217"/>
      <c r="E26" s="224"/>
      <c r="F26" s="217"/>
      <c r="G26" s="221"/>
      <c r="H26" s="217"/>
      <c r="I26" s="221"/>
      <c r="J26" s="217"/>
      <c r="K26" s="217"/>
    </row>
    <row r="27" spans="1:11" x14ac:dyDescent="0.25">
      <c r="A27" s="218"/>
      <c r="B27" s="214"/>
      <c r="C27" s="224"/>
      <c r="D27" s="214"/>
      <c r="E27" s="219"/>
      <c r="F27" s="214"/>
      <c r="G27" s="220"/>
      <c r="H27" s="214"/>
      <c r="I27" s="220"/>
      <c r="J27" s="214"/>
      <c r="K27" s="214"/>
    </row>
    <row r="28" spans="1:11" ht="39" x14ac:dyDescent="0.7">
      <c r="A28" s="228" t="s">
        <v>163</v>
      </c>
      <c r="B28" s="214"/>
      <c r="C28" s="219"/>
      <c r="D28" s="217"/>
      <c r="E28" s="224"/>
      <c r="F28" s="217"/>
      <c r="G28" s="221"/>
      <c r="H28" s="217"/>
      <c r="I28" s="221"/>
      <c r="J28" s="217"/>
      <c r="K28" s="217"/>
    </row>
    <row r="29" spans="1:11" ht="17.25" x14ac:dyDescent="0.35">
      <c r="A29" s="229"/>
      <c r="B29" s="214"/>
      <c r="C29" s="219"/>
      <c r="D29" s="214"/>
      <c r="E29" s="219"/>
      <c r="F29" s="214"/>
      <c r="G29" s="218"/>
      <c r="H29" s="214"/>
      <c r="I29" s="220"/>
      <c r="J29" s="214"/>
      <c r="K29" s="214"/>
    </row>
    <row r="30" spans="1:11" x14ac:dyDescent="0.25">
      <c r="A30" s="218"/>
      <c r="B30" s="214"/>
      <c r="C30" s="222"/>
      <c r="D30" s="213"/>
      <c r="E30" s="222"/>
      <c r="F30" s="213"/>
      <c r="G30" s="212"/>
      <c r="H30" s="213"/>
      <c r="I30" s="225"/>
      <c r="J30" s="213"/>
      <c r="K30" s="213"/>
    </row>
    <row r="31" spans="1:11" x14ac:dyDescent="0.25">
      <c r="A31" s="218"/>
      <c r="B31" s="214"/>
      <c r="C31" s="219"/>
      <c r="D31" s="226"/>
      <c r="E31" s="223"/>
      <c r="F31" s="226"/>
      <c r="G31" s="227"/>
      <c r="H31" s="226"/>
      <c r="J31" s="226"/>
      <c r="K31" s="226"/>
    </row>
    <row r="32" spans="1:11" x14ac:dyDescent="0.25">
      <c r="A32" s="218"/>
      <c r="B32" s="214"/>
      <c r="C32" s="225"/>
      <c r="D32" s="217"/>
      <c r="E32" s="224"/>
      <c r="F32" s="217"/>
      <c r="G32" s="215"/>
      <c r="H32" s="217"/>
      <c r="I32" s="221"/>
      <c r="J32" s="217"/>
      <c r="K32" s="217"/>
    </row>
    <row r="33" spans="1:11" x14ac:dyDescent="0.25">
      <c r="A33" s="218"/>
      <c r="B33" s="214"/>
      <c r="C33" s="224"/>
      <c r="D33" s="214"/>
      <c r="E33" s="219"/>
      <c r="F33" s="214"/>
      <c r="G33" s="218"/>
      <c r="H33" s="214"/>
      <c r="I33" s="220"/>
      <c r="J33" s="214"/>
      <c r="K33" s="214"/>
    </row>
    <row r="34" spans="1:11" x14ac:dyDescent="0.25">
      <c r="A34" s="218"/>
      <c r="B34" s="214"/>
      <c r="C34" s="219"/>
      <c r="D34" s="214"/>
      <c r="E34" s="219"/>
      <c r="F34" s="214"/>
      <c r="G34" s="218"/>
      <c r="H34" s="214"/>
      <c r="I34" s="220"/>
      <c r="J34" s="214"/>
      <c r="K34" s="214"/>
    </row>
    <row r="35" spans="1:11" x14ac:dyDescent="0.25">
      <c r="A35" s="218"/>
      <c r="B35" s="214"/>
      <c r="D35" s="213"/>
      <c r="E35" s="222"/>
      <c r="F35" s="213"/>
      <c r="G35" s="212"/>
      <c r="H35" s="213"/>
      <c r="I35" s="225"/>
      <c r="J35" s="213"/>
      <c r="K35" s="213"/>
    </row>
    <row r="36" spans="1:11" x14ac:dyDescent="0.25">
      <c r="A36" s="218"/>
      <c r="B36" s="214"/>
      <c r="C36" s="219"/>
      <c r="D36" s="213"/>
      <c r="E36" s="222"/>
      <c r="F36" s="214"/>
      <c r="G36" s="218"/>
      <c r="H36" s="214"/>
      <c r="I36" s="218"/>
      <c r="J36" s="214"/>
      <c r="K36" s="214"/>
    </row>
    <row r="37" spans="1:11" x14ac:dyDescent="0.25">
      <c r="A37" s="218"/>
      <c r="B37" s="214"/>
      <c r="C37" s="219"/>
      <c r="D37" s="213"/>
      <c r="E37" s="222"/>
      <c r="F37" s="213"/>
      <c r="G37" s="212"/>
      <c r="H37" s="226"/>
      <c r="I37" s="227"/>
      <c r="J37" s="226"/>
      <c r="K37" s="226"/>
    </row>
    <row r="38" spans="1:11" x14ac:dyDescent="0.25">
      <c r="A38" s="218"/>
      <c r="B38" s="214"/>
      <c r="C38" s="223"/>
      <c r="D38" s="226"/>
      <c r="E38" s="223"/>
      <c r="F38" s="226"/>
      <c r="G38" s="227"/>
      <c r="H38" s="217"/>
      <c r="I38" s="214"/>
      <c r="J38" s="214"/>
      <c r="K38" s="214"/>
    </row>
    <row r="39" spans="1:11" x14ac:dyDescent="0.25">
      <c r="A39" s="218"/>
      <c r="B39" s="214"/>
      <c r="C39" s="214"/>
      <c r="D39" s="217"/>
      <c r="E39" s="214"/>
      <c r="F39" s="214"/>
      <c r="G39" s="218"/>
      <c r="H39" s="214"/>
      <c r="I39" s="225"/>
      <c r="J39" s="213"/>
      <c r="K39" s="213"/>
    </row>
    <row r="40" spans="1:11" x14ac:dyDescent="0.25">
      <c r="A40" s="218"/>
      <c r="B40" s="214"/>
      <c r="C40" s="214"/>
      <c r="D40" s="214"/>
      <c r="E40" s="213"/>
      <c r="F40" s="213"/>
      <c r="G40" s="212"/>
      <c r="H40" s="226"/>
      <c r="J40" s="226"/>
      <c r="K40" s="226"/>
    </row>
    <row r="41" spans="1:11" x14ac:dyDescent="0.25">
      <c r="A41" s="218"/>
      <c r="B41" s="214"/>
      <c r="C41" s="226"/>
      <c r="D41" s="213"/>
      <c r="F41" s="226"/>
      <c r="G41" s="227"/>
      <c r="H41" s="214"/>
      <c r="I41" s="220"/>
      <c r="J41" s="214"/>
      <c r="K41" s="214"/>
    </row>
    <row r="42" spans="1:11" x14ac:dyDescent="0.25">
      <c r="A42" s="218"/>
      <c r="B42" s="214"/>
      <c r="C42" s="214"/>
      <c r="D42" s="214"/>
      <c r="E42" s="219"/>
      <c r="F42" s="214"/>
      <c r="G42" s="218"/>
      <c r="H42" s="214"/>
      <c r="I42" s="220"/>
      <c r="J42" s="214"/>
      <c r="K42" s="214"/>
    </row>
    <row r="43" spans="1:11" x14ac:dyDescent="0.25">
      <c r="A43" s="212"/>
      <c r="B43" s="214"/>
      <c r="C43" s="217"/>
      <c r="D43" s="224"/>
      <c r="E43" s="226"/>
      <c r="F43" s="226"/>
      <c r="G43" s="218"/>
      <c r="H43" s="214"/>
      <c r="I43" s="220"/>
      <c r="J43" s="214"/>
      <c r="K43" s="214"/>
    </row>
    <row r="44" spans="1:11" x14ac:dyDescent="0.25">
      <c r="A44" s="218"/>
      <c r="B44" s="214"/>
      <c r="C44" s="214"/>
      <c r="D44" s="219"/>
      <c r="E44" s="214"/>
      <c r="F44" s="214"/>
      <c r="G44" s="212"/>
      <c r="H44" s="213"/>
      <c r="I44" s="225"/>
      <c r="J44" s="213"/>
      <c r="K44" s="213"/>
    </row>
    <row r="45" spans="1:11" x14ac:dyDescent="0.25">
      <c r="A45" s="218"/>
      <c r="B45" s="214"/>
      <c r="C45" s="213"/>
      <c r="D45" s="222"/>
      <c r="E45" s="213"/>
      <c r="F45" s="213"/>
      <c r="G45" s="212"/>
      <c r="H45" s="214"/>
      <c r="I45" s="214"/>
      <c r="J45" s="214"/>
      <c r="K45" s="214"/>
    </row>
    <row r="46" spans="1:11" x14ac:dyDescent="0.25">
      <c r="A46" s="215"/>
      <c r="B46" s="217"/>
      <c r="C46" s="217"/>
      <c r="D46" s="224"/>
      <c r="E46" s="217"/>
      <c r="F46" s="217"/>
      <c r="G46" s="215"/>
      <c r="H46" s="217"/>
      <c r="I46" s="221"/>
      <c r="J46" s="217"/>
      <c r="K46" s="217"/>
    </row>
    <row r="47" spans="1:11" x14ac:dyDescent="0.25">
      <c r="A47" s="214"/>
      <c r="B47" s="214"/>
      <c r="C47" s="214"/>
      <c r="D47" s="219"/>
      <c r="E47" s="214"/>
      <c r="F47" s="214"/>
      <c r="G47" s="220"/>
      <c r="H47" s="214"/>
      <c r="I47" s="220"/>
      <c r="J47" s="214"/>
      <c r="K47" s="214"/>
    </row>
    <row r="48" spans="1:11" x14ac:dyDescent="0.25">
      <c r="A48" s="230"/>
      <c r="B48" s="231"/>
      <c r="C48" s="231"/>
      <c r="D48" s="224"/>
      <c r="E48" s="217"/>
      <c r="F48" s="217"/>
      <c r="G48" s="231"/>
      <c r="H48" s="231"/>
      <c r="I48" s="231"/>
      <c r="J48" s="231"/>
      <c r="K48" s="231"/>
    </row>
    <row r="51" spans="8:8" x14ac:dyDescent="0.25">
      <c r="H51" s="232"/>
    </row>
  </sheetData>
  <pageMargins left="0.62992125984252001" right="0.23622047244094499" top="0.47244094488188998" bottom="0.196850393700787" header="0.31496062992126" footer="0.15748031496063"/>
  <pageSetup paperSize="9" scale="71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294702-95D5-494D-B89C-D8397BB29176}">
  <sheetPr>
    <pageSetUpPr fitToPage="1"/>
  </sheetPr>
  <dimension ref="A1:AA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 x14ac:dyDescent="0.35">
      <c r="A1" s="32" t="s">
        <v>184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 x14ac:dyDescent="0.3"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 x14ac:dyDescent="0.3">
      <c r="H3" s="3"/>
      <c r="I3" s="3"/>
      <c r="J3" s="3"/>
      <c r="K3" s="3"/>
      <c r="L3" s="3"/>
      <c r="M3" s="3"/>
    </row>
    <row r="4" spans="1:27" ht="15.6" customHeight="1" x14ac:dyDescent="0.25">
      <c r="A4" s="31" t="s">
        <v>51</v>
      </c>
    </row>
    <row r="5" spans="1:27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27" ht="15.6" customHeight="1" x14ac:dyDescent="0.25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27" ht="15.6" customHeight="1" x14ac:dyDescent="0.25">
      <c r="A7" s="236" t="s">
        <v>18</v>
      </c>
      <c r="B7" s="237">
        <v>842146</v>
      </c>
      <c r="C7" s="237">
        <v>765220</v>
      </c>
      <c r="D7" s="237">
        <v>6137495</v>
      </c>
      <c r="E7" s="237">
        <v>5822515</v>
      </c>
      <c r="F7" s="238">
        <v>-5.1320612073818381</v>
      </c>
      <c r="G7" s="6"/>
    </row>
    <row r="8" spans="1:27" s="33" customFormat="1" ht="15.6" customHeight="1" x14ac:dyDescent="0.2">
      <c r="A8" s="236" t="s">
        <v>11</v>
      </c>
      <c r="B8" s="237">
        <v>27571</v>
      </c>
      <c r="C8" s="237">
        <v>42085</v>
      </c>
      <c r="D8" s="237">
        <v>605126</v>
      </c>
      <c r="E8" s="237">
        <v>421679</v>
      </c>
      <c r="F8" s="238">
        <v>-30.315504539550449</v>
      </c>
      <c r="G8" s="239"/>
    </row>
    <row r="9" spans="1:27" ht="15.6" customHeight="1" x14ac:dyDescent="0.25">
      <c r="A9" s="236" t="s">
        <v>8</v>
      </c>
      <c r="B9" s="237">
        <v>48554</v>
      </c>
      <c r="C9" s="237">
        <v>63537</v>
      </c>
      <c r="D9" s="237">
        <v>600158</v>
      </c>
      <c r="E9" s="237">
        <v>649297</v>
      </c>
      <c r="F9" s="238">
        <v>8.1876772449921589</v>
      </c>
      <c r="G9" s="6"/>
    </row>
    <row r="10" spans="1:27" ht="15.6" customHeight="1" x14ac:dyDescent="0.25">
      <c r="A10" s="236" t="s">
        <v>10</v>
      </c>
      <c r="B10" s="237">
        <v>151068</v>
      </c>
      <c r="C10" s="237">
        <v>129356</v>
      </c>
      <c r="D10" s="237">
        <v>1397330</v>
      </c>
      <c r="E10" s="237">
        <v>1270854</v>
      </c>
      <c r="F10" s="238">
        <v>-9.0512620497663363</v>
      </c>
    </row>
    <row r="11" spans="1:27" ht="15.6" customHeight="1" x14ac:dyDescent="0.25">
      <c r="A11" s="236" t="s">
        <v>9</v>
      </c>
      <c r="B11" s="237">
        <v>1447870</v>
      </c>
      <c r="C11" s="237">
        <v>1485057</v>
      </c>
      <c r="D11" s="237">
        <v>11781047</v>
      </c>
      <c r="E11" s="237">
        <v>11570743</v>
      </c>
      <c r="F11" s="238">
        <v>-1.785104498776718</v>
      </c>
    </row>
    <row r="12" spans="1:27" ht="15.6" customHeight="1" x14ac:dyDescent="0.25">
      <c r="A12" s="236" t="s">
        <v>6</v>
      </c>
      <c r="B12" s="237">
        <v>84916</v>
      </c>
      <c r="C12" s="237">
        <v>122262</v>
      </c>
      <c r="D12" s="237">
        <v>752867</v>
      </c>
      <c r="E12" s="237">
        <v>657330</v>
      </c>
      <c r="F12" s="238">
        <v>-12.68975795193573</v>
      </c>
    </row>
    <row r="13" spans="1:27" ht="15.6" customHeight="1" x14ac:dyDescent="0.25">
      <c r="A13" s="236" t="s">
        <v>175</v>
      </c>
      <c r="B13" s="237">
        <v>43213</v>
      </c>
      <c r="C13" s="237">
        <v>17458</v>
      </c>
      <c r="D13" s="237">
        <v>327172</v>
      </c>
      <c r="E13" s="237">
        <v>218285</v>
      </c>
      <c r="F13" s="238">
        <v>-33.28127101341191</v>
      </c>
    </row>
    <row r="14" spans="1:27" ht="15.6" customHeight="1" x14ac:dyDescent="0.25">
      <c r="A14" s="236" t="s">
        <v>148</v>
      </c>
      <c r="B14" s="237">
        <v>1348599</v>
      </c>
      <c r="C14" s="237">
        <v>1511605</v>
      </c>
      <c r="D14" s="237">
        <v>11336834</v>
      </c>
      <c r="E14" s="237">
        <v>12111556</v>
      </c>
      <c r="F14" s="238">
        <v>6.8336715523928433</v>
      </c>
    </row>
    <row r="15" spans="1:27" ht="15.6" customHeight="1" x14ac:dyDescent="0.25">
      <c r="A15" s="236" t="s">
        <v>145</v>
      </c>
      <c r="B15" s="237">
        <v>1564058</v>
      </c>
      <c r="C15" s="237">
        <v>1859338</v>
      </c>
      <c r="D15" s="237">
        <v>15254225</v>
      </c>
      <c r="E15" s="237">
        <v>13918067</v>
      </c>
      <c r="F15" s="238">
        <v>-8.759265056074625</v>
      </c>
    </row>
    <row r="16" spans="1:27" ht="15.6" customHeight="1" x14ac:dyDescent="0.5">
      <c r="A16" s="236" t="s">
        <v>144</v>
      </c>
      <c r="B16" s="237">
        <v>1859407</v>
      </c>
      <c r="C16" s="237">
        <v>2164350</v>
      </c>
      <c r="D16" s="237">
        <v>16358284</v>
      </c>
      <c r="E16" s="237">
        <v>15786103</v>
      </c>
      <c r="F16" s="238">
        <v>-3.4978057600662709</v>
      </c>
      <c r="G16" s="1"/>
    </row>
    <row r="17" spans="1:7" ht="15.6" customHeight="1" x14ac:dyDescent="0.35">
      <c r="A17" s="236" t="s">
        <v>150</v>
      </c>
      <c r="B17" s="237">
        <v>1095568</v>
      </c>
      <c r="C17" s="237">
        <v>931352</v>
      </c>
      <c r="D17" s="237">
        <v>8397953</v>
      </c>
      <c r="E17" s="237">
        <v>8671619</v>
      </c>
      <c r="F17" s="238">
        <v>3.2587226911129359</v>
      </c>
      <c r="G17" s="2"/>
    </row>
    <row r="18" spans="1:7" ht="15.6" customHeight="1" x14ac:dyDescent="0.25">
      <c r="A18" s="236" t="s">
        <v>147</v>
      </c>
      <c r="B18" s="237">
        <v>21094</v>
      </c>
      <c r="C18" s="237">
        <v>30204</v>
      </c>
      <c r="D18" s="237">
        <v>197634</v>
      </c>
      <c r="E18" s="237">
        <v>246299</v>
      </c>
      <c r="F18" s="238">
        <v>24.62379954866066</v>
      </c>
    </row>
    <row r="19" spans="1:7" ht="15.6" customHeight="1" x14ac:dyDescent="0.25">
      <c r="A19" s="236" t="s">
        <v>143</v>
      </c>
      <c r="B19" s="237">
        <v>387902</v>
      </c>
      <c r="C19" s="237">
        <v>419102</v>
      </c>
      <c r="D19" s="237">
        <v>2973111</v>
      </c>
      <c r="E19" s="237">
        <v>3076670</v>
      </c>
      <c r="F19" s="238">
        <v>3.4831864669701251</v>
      </c>
    </row>
    <row r="20" spans="1:7" ht="15.6" customHeight="1" x14ac:dyDescent="0.25">
      <c r="A20" s="236" t="s">
        <v>142</v>
      </c>
      <c r="B20" s="237">
        <v>952963</v>
      </c>
      <c r="C20" s="237">
        <v>620359</v>
      </c>
      <c r="D20" s="237">
        <v>6671805</v>
      </c>
      <c r="E20" s="237">
        <v>7537674</v>
      </c>
      <c r="F20" s="238">
        <v>12.97803218169595</v>
      </c>
    </row>
    <row r="21" spans="1:7" ht="15.6" customHeight="1" x14ac:dyDescent="0.25">
      <c r="A21" s="236" t="s">
        <v>149</v>
      </c>
      <c r="B21" s="237">
        <v>1585059</v>
      </c>
      <c r="C21" s="237">
        <v>1091406</v>
      </c>
      <c r="D21" s="237">
        <v>11427530</v>
      </c>
      <c r="E21" s="237">
        <v>10176503</v>
      </c>
      <c r="F21" s="238">
        <v>-10.947483839464869</v>
      </c>
    </row>
    <row r="22" spans="1:7" ht="15.6" customHeight="1" x14ac:dyDescent="0.25">
      <c r="A22" s="236" t="s">
        <v>146</v>
      </c>
      <c r="B22" s="237">
        <v>114567</v>
      </c>
      <c r="C22" s="237">
        <v>126761</v>
      </c>
      <c r="D22" s="237">
        <v>1367490</v>
      </c>
      <c r="E22" s="237">
        <v>1200262</v>
      </c>
      <c r="F22" s="238">
        <v>-12.22882799874222</v>
      </c>
    </row>
    <row r="23" spans="1:7" ht="15.6" customHeight="1" x14ac:dyDescent="0.25">
      <c r="A23" s="236" t="s">
        <v>165</v>
      </c>
      <c r="B23" s="237">
        <v>112026</v>
      </c>
      <c r="C23" s="237">
        <v>107382</v>
      </c>
      <c r="D23" s="237">
        <v>790603</v>
      </c>
      <c r="E23" s="237">
        <v>613532</v>
      </c>
      <c r="F23" s="238">
        <v>-22.39695523543422</v>
      </c>
    </row>
    <row r="24" spans="1:7" ht="15.6" customHeight="1" x14ac:dyDescent="0.25">
      <c r="A24" s="236" t="s">
        <v>141</v>
      </c>
      <c r="B24" s="237">
        <v>198300</v>
      </c>
      <c r="C24" s="237">
        <v>68690</v>
      </c>
      <c r="D24" s="237">
        <v>1149182</v>
      </c>
      <c r="E24" s="237">
        <v>952381</v>
      </c>
      <c r="F24" s="238">
        <v>-17.125311743483621</v>
      </c>
    </row>
    <row r="25" spans="1:7" ht="15.6" customHeight="1" x14ac:dyDescent="0.25">
      <c r="A25" s="236" t="s">
        <v>140</v>
      </c>
      <c r="B25" s="237">
        <v>1</v>
      </c>
      <c r="C25" s="237">
        <v>0</v>
      </c>
      <c r="D25" s="237">
        <v>16</v>
      </c>
      <c r="E25" s="237">
        <v>92</v>
      </c>
      <c r="F25" s="238">
        <v>475</v>
      </c>
    </row>
    <row r="26" spans="1:7" ht="15.6" customHeight="1" x14ac:dyDescent="0.25">
      <c r="A26" s="236" t="s">
        <v>152</v>
      </c>
      <c r="B26" s="237">
        <v>104465</v>
      </c>
      <c r="C26" s="237">
        <v>41731</v>
      </c>
      <c r="D26" s="237">
        <v>941116</v>
      </c>
      <c r="E26" s="237">
        <v>867100</v>
      </c>
      <c r="F26" s="238">
        <v>-7.8647053073160009</v>
      </c>
    </row>
    <row r="27" spans="1:7" ht="15.6" customHeight="1" x14ac:dyDescent="0.25">
      <c r="A27" s="236" t="s">
        <v>173</v>
      </c>
      <c r="B27" s="237">
        <v>145060</v>
      </c>
      <c r="C27" s="237">
        <v>173192</v>
      </c>
      <c r="D27" s="237">
        <v>1416345</v>
      </c>
      <c r="E27" s="237">
        <v>1485155</v>
      </c>
      <c r="F27" s="238">
        <v>4.8582795858353762</v>
      </c>
    </row>
    <row r="28" spans="1:7" ht="15.6" customHeight="1" x14ac:dyDescent="0.25">
      <c r="A28" s="236" t="s">
        <v>177</v>
      </c>
      <c r="B28" s="237">
        <v>107701</v>
      </c>
      <c r="C28" s="237">
        <v>71493</v>
      </c>
      <c r="D28" s="237">
        <v>627646</v>
      </c>
      <c r="E28" s="237">
        <v>738296</v>
      </c>
      <c r="F28" s="238">
        <v>17.629364323201301</v>
      </c>
    </row>
    <row r="29" spans="1:7" ht="15.6" customHeight="1" x14ac:dyDescent="0.25">
      <c r="A29" s="236" t="s">
        <v>178</v>
      </c>
      <c r="B29" s="237">
        <v>307578</v>
      </c>
      <c r="C29" s="237">
        <v>249316</v>
      </c>
      <c r="D29" s="237">
        <v>2123221</v>
      </c>
      <c r="E29" s="237">
        <v>1943317</v>
      </c>
      <c r="F29" s="238">
        <v>-8.4731641218695586</v>
      </c>
    </row>
    <row r="30" spans="1:7" ht="15.6" customHeight="1" x14ac:dyDescent="0.25">
      <c r="A30" s="236" t="s">
        <v>179</v>
      </c>
      <c r="B30" s="237">
        <v>186477</v>
      </c>
      <c r="C30" s="237">
        <v>170658</v>
      </c>
      <c r="D30" s="237">
        <v>1409639</v>
      </c>
      <c r="E30" s="237">
        <v>1329372</v>
      </c>
      <c r="F30" s="238">
        <v>-5.6941529001396836</v>
      </c>
    </row>
    <row r="31" spans="1:7" ht="15.6" customHeight="1" x14ac:dyDescent="0.25">
      <c r="A31" s="236" t="s">
        <v>180</v>
      </c>
      <c r="B31" s="237">
        <v>1972750</v>
      </c>
      <c r="C31" s="237">
        <v>1779877</v>
      </c>
      <c r="D31" s="237">
        <v>15479526</v>
      </c>
      <c r="E31" s="237">
        <v>13589235</v>
      </c>
      <c r="F31" s="238">
        <v>-12.211556090283381</v>
      </c>
    </row>
    <row r="32" spans="1:7" ht="15.6" customHeight="1" x14ac:dyDescent="0.25">
      <c r="A32" s="236" t="s">
        <v>181</v>
      </c>
      <c r="B32" s="237">
        <v>1248494</v>
      </c>
      <c r="C32" s="237">
        <v>1308526</v>
      </c>
      <c r="D32" s="237">
        <v>10680876</v>
      </c>
      <c r="E32" s="237">
        <v>11238721</v>
      </c>
      <c r="F32" s="238">
        <v>5.2228394000641876</v>
      </c>
    </row>
    <row r="33" spans="1:6" ht="15.6" customHeight="1" x14ac:dyDescent="0.25">
      <c r="A33" s="236" t="s">
        <v>182</v>
      </c>
      <c r="B33" s="237">
        <v>143885</v>
      </c>
      <c r="C33" s="237">
        <v>130660</v>
      </c>
      <c r="D33" s="237">
        <v>1204801</v>
      </c>
      <c r="E33" s="237">
        <v>1220927</v>
      </c>
      <c r="F33" s="238">
        <v>1.3384783047158779</v>
      </c>
    </row>
    <row r="34" spans="1:6" ht="15.6" customHeight="1" x14ac:dyDescent="0.25">
      <c r="A34" s="236" t="s">
        <v>183</v>
      </c>
      <c r="B34" s="237">
        <v>57885</v>
      </c>
      <c r="C34" s="237">
        <v>59394</v>
      </c>
      <c r="D34" s="237">
        <v>509341</v>
      </c>
      <c r="E34" s="237">
        <v>534724</v>
      </c>
      <c r="F34" s="238">
        <v>4.9834982850389054</v>
      </c>
    </row>
    <row r="35" spans="1:6" ht="15.6" customHeight="1" x14ac:dyDescent="0.25">
      <c r="A35" s="240" t="s">
        <v>153</v>
      </c>
      <c r="B35" s="241">
        <f>SUM(B7:B34)</f>
        <v>16159177</v>
      </c>
      <c r="C35" s="241">
        <f>SUM(C7:C34)</f>
        <v>15540371</v>
      </c>
      <c r="D35" s="241">
        <f>SUM(D7:D34)</f>
        <v>131918373</v>
      </c>
      <c r="E35" s="241">
        <f>SUM(E7:E34)</f>
        <v>127848308</v>
      </c>
      <c r="F35" s="242">
        <f>E35*100/D35-100</f>
        <v>-3.0852904773166046</v>
      </c>
    </row>
    <row r="36" spans="1:6" ht="15.6" customHeight="1" x14ac:dyDescent="0.25">
      <c r="A36" s="46" t="s">
        <v>186</v>
      </c>
    </row>
  </sheetData>
  <mergeCells count="3">
    <mergeCell ref="A5:A6"/>
    <mergeCell ref="B5:C5"/>
    <mergeCell ref="D5:F5"/>
  </mergeCells>
  <conditionalFormatting sqref="A7:F34">
    <cfRule type="expression" dxfId="15" priority="2">
      <formula>MOD(ROW(),2)=0</formula>
    </cfRule>
  </conditionalFormatting>
  <conditionalFormatting sqref="F7:F35">
    <cfRule type="expression" dxfId="1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2B5DD0-F562-42CF-9235-E7795D5C615F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187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 x14ac:dyDescent="0.25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 x14ac:dyDescent="0.25">
      <c r="A7" s="236" t="s">
        <v>18</v>
      </c>
      <c r="B7" s="237">
        <v>558533</v>
      </c>
      <c r="C7" s="237">
        <v>540886</v>
      </c>
      <c r="D7" s="237">
        <v>3851074</v>
      </c>
      <c r="E7" s="237">
        <v>3891850</v>
      </c>
      <c r="F7" s="238">
        <v>1.0588215131675009</v>
      </c>
      <c r="G7" s="6"/>
    </row>
    <row r="8" spans="1:14" s="33" customFormat="1" ht="15.6" customHeight="1" x14ac:dyDescent="0.2">
      <c r="A8" s="236" t="s">
        <v>11</v>
      </c>
      <c r="B8" s="237">
        <v>0</v>
      </c>
      <c r="C8" s="237">
        <v>0</v>
      </c>
      <c r="D8" s="237">
        <v>7301</v>
      </c>
      <c r="E8" s="237">
        <v>2000</v>
      </c>
      <c r="F8" s="238">
        <v>-72.606492261334068</v>
      </c>
    </row>
    <row r="9" spans="1:14" ht="15.6" customHeight="1" x14ac:dyDescent="0.25">
      <c r="A9" s="236" t="s">
        <v>8</v>
      </c>
      <c r="B9" s="237">
        <v>0</v>
      </c>
      <c r="C9" s="237">
        <v>4229</v>
      </c>
      <c r="D9" s="237">
        <v>44871</v>
      </c>
      <c r="E9" s="237">
        <v>27661</v>
      </c>
      <c r="F9" s="238">
        <v>-38.354393706402803</v>
      </c>
      <c r="G9" s="6"/>
    </row>
    <row r="10" spans="1:14" ht="15.6" customHeight="1" x14ac:dyDescent="0.25">
      <c r="A10" s="236" t="s">
        <v>10</v>
      </c>
      <c r="B10" s="237">
        <v>20635</v>
      </c>
      <c r="C10" s="237">
        <v>33499</v>
      </c>
      <c r="D10" s="237">
        <v>185607</v>
      </c>
      <c r="E10" s="237">
        <v>200747</v>
      </c>
      <c r="F10" s="238">
        <v>8.1570199399807137</v>
      </c>
    </row>
    <row r="11" spans="1:14" ht="15.6" customHeight="1" x14ac:dyDescent="0.25">
      <c r="A11" s="236" t="s">
        <v>9</v>
      </c>
      <c r="B11" s="237">
        <v>1085406</v>
      </c>
      <c r="C11" s="237">
        <v>1112413</v>
      </c>
      <c r="D11" s="237">
        <v>8156286</v>
      </c>
      <c r="E11" s="237">
        <v>7687825</v>
      </c>
      <c r="F11" s="238">
        <v>-5.7435577908866833</v>
      </c>
    </row>
    <row r="12" spans="1:14" ht="15.6" customHeight="1" x14ac:dyDescent="0.25">
      <c r="A12" s="236" t="s">
        <v>6</v>
      </c>
      <c r="B12" s="237">
        <v>7049</v>
      </c>
      <c r="C12" s="237">
        <v>0</v>
      </c>
      <c r="D12" s="237">
        <v>35498</v>
      </c>
      <c r="E12" s="237">
        <v>29638</v>
      </c>
      <c r="F12" s="238">
        <v>-16.50797228012846</v>
      </c>
    </row>
    <row r="13" spans="1:14" ht="15.6" customHeight="1" x14ac:dyDescent="0.25">
      <c r="A13" s="236" t="s">
        <v>175</v>
      </c>
      <c r="B13" s="237">
        <v>37269</v>
      </c>
      <c r="C13" s="237">
        <v>10000</v>
      </c>
      <c r="D13" s="237">
        <v>258397</v>
      </c>
      <c r="E13" s="237">
        <v>157109</v>
      </c>
      <c r="F13" s="238">
        <v>-39.198597506936999</v>
      </c>
    </row>
    <row r="14" spans="1:14" ht="15.6" customHeight="1" x14ac:dyDescent="0.25">
      <c r="A14" s="236" t="s">
        <v>148</v>
      </c>
      <c r="B14" s="237">
        <v>544916</v>
      </c>
      <c r="C14" s="237">
        <v>611335</v>
      </c>
      <c r="D14" s="237">
        <v>4176110</v>
      </c>
      <c r="E14" s="237">
        <v>4929149</v>
      </c>
      <c r="F14" s="238">
        <v>18.03206812081099</v>
      </c>
    </row>
    <row r="15" spans="1:14" ht="15.6" customHeight="1" x14ac:dyDescent="0.25">
      <c r="A15" s="236" t="s">
        <v>145</v>
      </c>
      <c r="B15" s="237">
        <v>1065282</v>
      </c>
      <c r="C15" s="237">
        <v>1351541</v>
      </c>
      <c r="D15" s="237">
        <v>11226934</v>
      </c>
      <c r="E15" s="237">
        <v>9894471</v>
      </c>
      <c r="F15" s="238">
        <v>-11.86844956957972</v>
      </c>
    </row>
    <row r="16" spans="1:14" ht="15.6" customHeight="1" x14ac:dyDescent="0.5">
      <c r="A16" s="236" t="s">
        <v>144</v>
      </c>
      <c r="B16" s="237">
        <v>1381646</v>
      </c>
      <c r="C16" s="237">
        <v>1611546</v>
      </c>
      <c r="D16" s="237">
        <v>12348683</v>
      </c>
      <c r="E16" s="237">
        <v>12599888</v>
      </c>
      <c r="F16" s="238">
        <v>2.0342655164117498</v>
      </c>
      <c r="G16" s="1"/>
    </row>
    <row r="17" spans="1:7" ht="15.6" customHeight="1" x14ac:dyDescent="0.35">
      <c r="A17" s="236" t="s">
        <v>150</v>
      </c>
      <c r="B17" s="237">
        <v>650401</v>
      </c>
      <c r="C17" s="237">
        <v>416462</v>
      </c>
      <c r="D17" s="237">
        <v>4051327</v>
      </c>
      <c r="E17" s="237">
        <v>4172584</v>
      </c>
      <c r="F17" s="238">
        <v>2.9930193242855978</v>
      </c>
      <c r="G17" s="2"/>
    </row>
    <row r="18" spans="1:7" ht="15.6" customHeight="1" x14ac:dyDescent="0.25">
      <c r="A18" s="236" t="s">
        <v>147</v>
      </c>
      <c r="B18" s="237">
        <v>20984</v>
      </c>
      <c r="C18" s="237">
        <v>30077</v>
      </c>
      <c r="D18" s="237">
        <v>196109</v>
      </c>
      <c r="E18" s="237">
        <v>245176</v>
      </c>
      <c r="F18" s="238">
        <v>25.020269340009889</v>
      </c>
    </row>
    <row r="19" spans="1:7" ht="15.6" customHeight="1" x14ac:dyDescent="0.25">
      <c r="A19" s="236" t="s">
        <v>143</v>
      </c>
      <c r="B19" s="237">
        <v>174822</v>
      </c>
      <c r="C19" s="237">
        <v>185876</v>
      </c>
      <c r="D19" s="237">
        <v>1354159</v>
      </c>
      <c r="E19" s="237">
        <v>1443411</v>
      </c>
      <c r="F19" s="238">
        <v>6.5909542380178436</v>
      </c>
    </row>
    <row r="20" spans="1:7" ht="15.6" customHeight="1" x14ac:dyDescent="0.25">
      <c r="A20" s="236" t="s">
        <v>142</v>
      </c>
      <c r="B20" s="237">
        <v>116526</v>
      </c>
      <c r="C20" s="237">
        <v>72407</v>
      </c>
      <c r="D20" s="237">
        <v>916232</v>
      </c>
      <c r="E20" s="237">
        <v>705413</v>
      </c>
      <c r="F20" s="238">
        <v>-23.009346977621391</v>
      </c>
    </row>
    <row r="21" spans="1:7" ht="15.6" customHeight="1" x14ac:dyDescent="0.25">
      <c r="A21" s="236" t="s">
        <v>149</v>
      </c>
      <c r="B21" s="237">
        <v>1243316</v>
      </c>
      <c r="C21" s="237">
        <v>863736</v>
      </c>
      <c r="D21" s="237">
        <v>9059767</v>
      </c>
      <c r="E21" s="237">
        <v>8291819</v>
      </c>
      <c r="F21" s="238">
        <v>-8.4764652335981765</v>
      </c>
    </row>
    <row r="22" spans="1:7" ht="15.6" customHeight="1" x14ac:dyDescent="0.25">
      <c r="A22" s="236" t="s">
        <v>146</v>
      </c>
      <c r="B22" s="237">
        <v>63167</v>
      </c>
      <c r="C22" s="237">
        <v>78089</v>
      </c>
      <c r="D22" s="237">
        <v>935994</v>
      </c>
      <c r="E22" s="237">
        <v>708513</v>
      </c>
      <c r="F22" s="238">
        <v>-24.303681433855349</v>
      </c>
    </row>
    <row r="23" spans="1:7" ht="15.6" customHeight="1" x14ac:dyDescent="0.25">
      <c r="A23" s="236" t="s">
        <v>165</v>
      </c>
      <c r="B23" s="237">
        <v>6284</v>
      </c>
      <c r="C23" s="237">
        <v>0</v>
      </c>
      <c r="D23" s="237">
        <v>49449</v>
      </c>
      <c r="E23" s="237">
        <v>14109</v>
      </c>
      <c r="F23" s="238">
        <v>-71.467572650609725</v>
      </c>
    </row>
    <row r="24" spans="1:7" ht="15.6" customHeight="1" x14ac:dyDescent="0.25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7" ht="15.6" customHeight="1" x14ac:dyDescent="0.25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 x14ac:dyDescent="0.25">
      <c r="A26" s="236" t="s">
        <v>152</v>
      </c>
      <c r="B26" s="237">
        <v>68199</v>
      </c>
      <c r="C26" s="237">
        <v>21605</v>
      </c>
      <c r="D26" s="237">
        <v>650437</v>
      </c>
      <c r="E26" s="237">
        <v>544795</v>
      </c>
      <c r="F26" s="238">
        <v>-16.241695967480329</v>
      </c>
    </row>
    <row r="27" spans="1:7" ht="15.6" customHeight="1" x14ac:dyDescent="0.25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7" ht="15.6" customHeight="1" x14ac:dyDescent="0.25">
      <c r="A28" s="236" t="s">
        <v>177</v>
      </c>
      <c r="B28" s="237">
        <v>41528</v>
      </c>
      <c r="C28" s="237">
        <v>36902</v>
      </c>
      <c r="D28" s="237">
        <v>266201</v>
      </c>
      <c r="E28" s="237">
        <v>295029</v>
      </c>
      <c r="F28" s="238">
        <v>10.82941085871202</v>
      </c>
    </row>
    <row r="29" spans="1:7" ht="15.6" customHeight="1" x14ac:dyDescent="0.25">
      <c r="A29" s="236" t="s">
        <v>178</v>
      </c>
      <c r="B29" s="237">
        <v>10958</v>
      </c>
      <c r="C29" s="237">
        <v>26750</v>
      </c>
      <c r="D29" s="237">
        <v>110949</v>
      </c>
      <c r="E29" s="237">
        <v>114240</v>
      </c>
      <c r="F29" s="238">
        <v>2.966227726252598</v>
      </c>
    </row>
    <row r="30" spans="1:7" ht="15.6" customHeight="1" x14ac:dyDescent="0.25">
      <c r="A30" s="236" t="s">
        <v>179</v>
      </c>
      <c r="B30" s="237">
        <v>40645</v>
      </c>
      <c r="C30" s="237">
        <v>40124</v>
      </c>
      <c r="D30" s="237">
        <v>376203</v>
      </c>
      <c r="E30" s="237">
        <v>296668</v>
      </c>
      <c r="F30" s="238">
        <v>-21.14151136487482</v>
      </c>
    </row>
    <row r="31" spans="1:7" ht="15.6" customHeight="1" x14ac:dyDescent="0.25">
      <c r="A31" s="236" t="s">
        <v>180</v>
      </c>
      <c r="B31" s="237">
        <v>1284207</v>
      </c>
      <c r="C31" s="237">
        <v>1123361</v>
      </c>
      <c r="D31" s="237">
        <v>9473669</v>
      </c>
      <c r="E31" s="237">
        <v>8972969</v>
      </c>
      <c r="F31" s="238">
        <v>-5.2851751523089936</v>
      </c>
    </row>
    <row r="32" spans="1:7" ht="15.6" customHeight="1" x14ac:dyDescent="0.25">
      <c r="A32" s="236" t="s">
        <v>181</v>
      </c>
      <c r="B32" s="237">
        <v>227235</v>
      </c>
      <c r="C32" s="237">
        <v>190847</v>
      </c>
      <c r="D32" s="237">
        <v>1568132</v>
      </c>
      <c r="E32" s="237">
        <v>1798316</v>
      </c>
      <c r="F32" s="238">
        <v>14.678866319927151</v>
      </c>
    </row>
    <row r="33" spans="1:6" ht="15.6" customHeight="1" x14ac:dyDescent="0.25">
      <c r="A33" s="236" t="s">
        <v>182</v>
      </c>
      <c r="B33" s="237">
        <v>3000</v>
      </c>
      <c r="C33" s="237">
        <v>5499</v>
      </c>
      <c r="D33" s="237">
        <v>21000</v>
      </c>
      <c r="E33" s="237">
        <v>19531</v>
      </c>
      <c r="F33" s="238">
        <v>-6.9952380952380944</v>
      </c>
    </row>
    <row r="34" spans="1:6" ht="15.6" customHeight="1" x14ac:dyDescent="0.25">
      <c r="A34" s="236" t="s">
        <v>183</v>
      </c>
      <c r="B34" s="237">
        <v>12244</v>
      </c>
      <c r="C34" s="237">
        <v>36453</v>
      </c>
      <c r="D34" s="237">
        <v>185329</v>
      </c>
      <c r="E34" s="237">
        <v>235846</v>
      </c>
      <c r="F34" s="238">
        <v>27.25801142832476</v>
      </c>
    </row>
    <row r="35" spans="1:6" ht="15.6" customHeight="1" x14ac:dyDescent="0.25">
      <c r="A35" s="240" t="s">
        <v>153</v>
      </c>
      <c r="B35" s="241">
        <f>SUM(B7:B34)</f>
        <v>8664252</v>
      </c>
      <c r="C35" s="241">
        <f>SUM(C7:C34)</f>
        <v>8403637</v>
      </c>
      <c r="D35" s="241">
        <f>SUM(D7:D34)</f>
        <v>69505718</v>
      </c>
      <c r="E35" s="241">
        <f>SUM(E7:E34)</f>
        <v>67278757</v>
      </c>
      <c r="F35" s="242">
        <f>E35*100/D35-100</f>
        <v>-3.2039968280019764</v>
      </c>
    </row>
    <row r="36" spans="1:6" ht="15.6" customHeight="1" x14ac:dyDescent="0.25">
      <c r="A36" s="46" t="s">
        <v>186</v>
      </c>
    </row>
  </sheetData>
  <mergeCells count="3">
    <mergeCell ref="A5:A6"/>
    <mergeCell ref="B5:C5"/>
    <mergeCell ref="D5:F5"/>
  </mergeCells>
  <conditionalFormatting sqref="A7:F34">
    <cfRule type="expression" dxfId="13" priority="2">
      <formula>MOD(ROW(),2)=0</formula>
    </cfRule>
  </conditionalFormatting>
  <conditionalFormatting sqref="F7:F35">
    <cfRule type="expression" dxfId="1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68501E-1F22-4224-B1BA-B9749B9C3049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188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 x14ac:dyDescent="0.25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 x14ac:dyDescent="0.25">
      <c r="A7" s="236" t="s">
        <v>18</v>
      </c>
      <c r="B7" s="237">
        <v>251265</v>
      </c>
      <c r="C7" s="237">
        <v>190037</v>
      </c>
      <c r="D7" s="237">
        <v>2023590</v>
      </c>
      <c r="E7" s="237">
        <v>1708422</v>
      </c>
      <c r="F7" s="238">
        <v>-15.574696455309621</v>
      </c>
      <c r="G7" s="6"/>
    </row>
    <row r="8" spans="1:14" ht="15.6" customHeight="1" x14ac:dyDescent="0.25">
      <c r="A8" s="236" t="s">
        <v>11</v>
      </c>
      <c r="B8" s="237">
        <v>10855</v>
      </c>
      <c r="C8" s="237">
        <v>29147</v>
      </c>
      <c r="D8" s="237">
        <v>512509</v>
      </c>
      <c r="E8" s="237">
        <v>292295</v>
      </c>
      <c r="F8" s="238">
        <v>-42.967830808824822</v>
      </c>
    </row>
    <row r="9" spans="1:14" ht="15.6" customHeight="1" x14ac:dyDescent="0.25">
      <c r="A9" s="236" t="s">
        <v>8</v>
      </c>
      <c r="B9" s="237">
        <v>7400</v>
      </c>
      <c r="C9" s="237">
        <v>7766</v>
      </c>
      <c r="D9" s="237">
        <v>171443</v>
      </c>
      <c r="E9" s="237">
        <v>164268</v>
      </c>
      <c r="F9" s="238">
        <v>-4.1850644237443362</v>
      </c>
    </row>
    <row r="10" spans="1:14" ht="15.6" customHeight="1" x14ac:dyDescent="0.25">
      <c r="A10" s="236" t="s">
        <v>10</v>
      </c>
      <c r="B10" s="237">
        <v>127281</v>
      </c>
      <c r="C10" s="237">
        <v>95857</v>
      </c>
      <c r="D10" s="237">
        <v>998057</v>
      </c>
      <c r="E10" s="237">
        <v>1004793</v>
      </c>
      <c r="F10" s="238">
        <v>0.6749113527584143</v>
      </c>
    </row>
    <row r="11" spans="1:14" ht="15.6" customHeight="1" x14ac:dyDescent="0.25">
      <c r="A11" s="236" t="s">
        <v>9</v>
      </c>
      <c r="B11" s="237">
        <v>43293</v>
      </c>
      <c r="C11" s="237">
        <v>8554</v>
      </c>
      <c r="D11" s="237">
        <v>109118</v>
      </c>
      <c r="E11" s="237">
        <v>114621</v>
      </c>
      <c r="F11" s="238">
        <v>5.0431642808702426</v>
      </c>
    </row>
    <row r="12" spans="1:14" ht="15.6" customHeight="1" x14ac:dyDescent="0.25">
      <c r="A12" s="236" t="s">
        <v>6</v>
      </c>
      <c r="B12" s="237">
        <v>74964</v>
      </c>
      <c r="C12" s="237">
        <v>115909</v>
      </c>
      <c r="D12" s="237">
        <v>687033</v>
      </c>
      <c r="E12" s="237">
        <v>573349</v>
      </c>
      <c r="F12" s="238">
        <v>-16.5470945354881</v>
      </c>
    </row>
    <row r="13" spans="1:14" ht="15.6" customHeight="1" x14ac:dyDescent="0.25">
      <c r="A13" s="236" t="s">
        <v>175</v>
      </c>
      <c r="B13" s="237">
        <v>4900</v>
      </c>
      <c r="C13" s="237">
        <v>7300</v>
      </c>
      <c r="D13" s="237">
        <v>55956</v>
      </c>
      <c r="E13" s="237">
        <v>52444</v>
      </c>
      <c r="F13" s="238">
        <v>-6.2763599971406174</v>
      </c>
    </row>
    <row r="14" spans="1:14" ht="15.6" customHeight="1" x14ac:dyDescent="0.25">
      <c r="A14" s="236" t="s">
        <v>148</v>
      </c>
      <c r="B14" s="237">
        <v>99008</v>
      </c>
      <c r="C14" s="237">
        <v>261867</v>
      </c>
      <c r="D14" s="237">
        <v>1686274</v>
      </c>
      <c r="E14" s="237">
        <v>1560605</v>
      </c>
      <c r="F14" s="238">
        <v>-7.4524662065595493</v>
      </c>
    </row>
    <row r="15" spans="1:14" ht="15.6" customHeight="1" x14ac:dyDescent="0.25">
      <c r="A15" s="236" t="s">
        <v>145</v>
      </c>
      <c r="B15" s="237">
        <v>173909</v>
      </c>
      <c r="C15" s="237">
        <v>141393</v>
      </c>
      <c r="D15" s="237">
        <v>1424312</v>
      </c>
      <c r="E15" s="237">
        <v>1428368</v>
      </c>
      <c r="F15" s="238">
        <v>0.28476906745150637</v>
      </c>
    </row>
    <row r="16" spans="1:14" ht="15.6" customHeight="1" x14ac:dyDescent="0.5">
      <c r="A16" s="236" t="s">
        <v>144</v>
      </c>
      <c r="B16" s="237">
        <v>438993</v>
      </c>
      <c r="C16" s="237">
        <v>495061</v>
      </c>
      <c r="D16" s="237">
        <v>3691291</v>
      </c>
      <c r="E16" s="237">
        <v>2844506</v>
      </c>
      <c r="F16" s="238">
        <v>-22.94007706246947</v>
      </c>
      <c r="G16" s="1"/>
    </row>
    <row r="17" spans="1:7" ht="15.6" customHeight="1" x14ac:dyDescent="0.35">
      <c r="A17" s="236" t="s">
        <v>150</v>
      </c>
      <c r="B17" s="237">
        <v>430013</v>
      </c>
      <c r="C17" s="237">
        <v>505802</v>
      </c>
      <c r="D17" s="237">
        <v>4222502</v>
      </c>
      <c r="E17" s="237">
        <v>4426212</v>
      </c>
      <c r="F17" s="238">
        <v>4.8243908469433592</v>
      </c>
      <c r="G17" s="2"/>
    </row>
    <row r="18" spans="1:7" ht="15.6" customHeight="1" x14ac:dyDescent="0.25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 x14ac:dyDescent="0.25">
      <c r="A19" s="236" t="s">
        <v>143</v>
      </c>
      <c r="B19" s="237">
        <v>202711</v>
      </c>
      <c r="C19" s="237">
        <v>219426</v>
      </c>
      <c r="D19" s="237">
        <v>1548196</v>
      </c>
      <c r="E19" s="237">
        <v>1555863</v>
      </c>
      <c r="F19" s="238">
        <v>0.49522153525781221</v>
      </c>
    </row>
    <row r="20" spans="1:7" ht="15.6" customHeight="1" x14ac:dyDescent="0.25">
      <c r="A20" s="236" t="s">
        <v>142</v>
      </c>
      <c r="B20" s="237">
        <v>771904</v>
      </c>
      <c r="C20" s="237">
        <v>468401</v>
      </c>
      <c r="D20" s="237">
        <v>5198675</v>
      </c>
      <c r="E20" s="237">
        <v>6392346</v>
      </c>
      <c r="F20" s="238">
        <v>22.961062193732062</v>
      </c>
    </row>
    <row r="21" spans="1:7" ht="15.6" customHeight="1" x14ac:dyDescent="0.25">
      <c r="A21" s="236" t="s">
        <v>149</v>
      </c>
      <c r="B21" s="237">
        <v>299258</v>
      </c>
      <c r="C21" s="237">
        <v>221537</v>
      </c>
      <c r="D21" s="237">
        <v>2198617</v>
      </c>
      <c r="E21" s="237">
        <v>1813491</v>
      </c>
      <c r="F21" s="238">
        <v>-17.516738931792119</v>
      </c>
    </row>
    <row r="22" spans="1:7" ht="15.6" customHeight="1" x14ac:dyDescent="0.25">
      <c r="A22" s="236" t="s">
        <v>146</v>
      </c>
      <c r="B22" s="237">
        <v>21709</v>
      </c>
      <c r="C22" s="237">
        <v>15102</v>
      </c>
      <c r="D22" s="237">
        <v>164002</v>
      </c>
      <c r="E22" s="237">
        <v>205346</v>
      </c>
      <c r="F22" s="238">
        <v>25.209448665260179</v>
      </c>
    </row>
    <row r="23" spans="1:7" ht="15.6" customHeight="1" x14ac:dyDescent="0.25">
      <c r="A23" s="236" t="s">
        <v>165</v>
      </c>
      <c r="B23" s="237">
        <v>88149</v>
      </c>
      <c r="C23" s="237">
        <v>74881</v>
      </c>
      <c r="D23" s="237">
        <v>599795</v>
      </c>
      <c r="E23" s="237">
        <v>455715</v>
      </c>
      <c r="F23" s="238">
        <v>-24.02154069307014</v>
      </c>
    </row>
    <row r="24" spans="1:7" ht="15.6" customHeight="1" x14ac:dyDescent="0.25">
      <c r="A24" s="236" t="s">
        <v>141</v>
      </c>
      <c r="B24" s="237">
        <v>156342</v>
      </c>
      <c r="C24" s="237">
        <v>39361</v>
      </c>
      <c r="D24" s="237">
        <v>889487</v>
      </c>
      <c r="E24" s="237">
        <v>657634</v>
      </c>
      <c r="F24" s="238">
        <v>-26.065923391797739</v>
      </c>
    </row>
    <row r="25" spans="1:7" ht="15.6" customHeight="1" x14ac:dyDescent="0.25">
      <c r="A25" s="236" t="s">
        <v>140</v>
      </c>
      <c r="B25" s="237">
        <v>0</v>
      </c>
      <c r="C25" s="237">
        <v>0</v>
      </c>
      <c r="D25" s="237">
        <v>0</v>
      </c>
      <c r="E25" s="237">
        <v>92</v>
      </c>
      <c r="F25" s="238"/>
    </row>
    <row r="26" spans="1:7" ht="15.6" customHeight="1" x14ac:dyDescent="0.25">
      <c r="A26" s="236" t="s">
        <v>152</v>
      </c>
      <c r="B26" s="237">
        <v>20481</v>
      </c>
      <c r="C26" s="237">
        <v>11006</v>
      </c>
      <c r="D26" s="237">
        <v>116080</v>
      </c>
      <c r="E26" s="237">
        <v>123446</v>
      </c>
      <c r="F26" s="238">
        <v>6.3456237077877384</v>
      </c>
    </row>
    <row r="27" spans="1:7" ht="15.6" customHeight="1" x14ac:dyDescent="0.25">
      <c r="A27" s="236" t="s">
        <v>173</v>
      </c>
      <c r="B27" s="237">
        <v>41813</v>
      </c>
      <c r="C27" s="237">
        <v>82047</v>
      </c>
      <c r="D27" s="237">
        <v>487872</v>
      </c>
      <c r="E27" s="237">
        <v>589740</v>
      </c>
      <c r="F27" s="238">
        <v>20.880066902794169</v>
      </c>
    </row>
    <row r="28" spans="1:7" ht="15.6" customHeight="1" x14ac:dyDescent="0.25">
      <c r="A28" s="236" t="s">
        <v>177</v>
      </c>
      <c r="B28" s="237">
        <v>11057</v>
      </c>
      <c r="C28" s="237">
        <v>9602</v>
      </c>
      <c r="D28" s="237">
        <v>88161</v>
      </c>
      <c r="E28" s="237">
        <v>96220</v>
      </c>
      <c r="F28" s="238">
        <v>9.1412302492031614</v>
      </c>
    </row>
    <row r="29" spans="1:7" ht="15.6" customHeight="1" x14ac:dyDescent="0.25">
      <c r="A29" s="236" t="s">
        <v>178</v>
      </c>
      <c r="B29" s="237">
        <v>233545</v>
      </c>
      <c r="C29" s="237">
        <v>156595</v>
      </c>
      <c r="D29" s="237">
        <v>1468128</v>
      </c>
      <c r="E29" s="237">
        <v>1249015</v>
      </c>
      <c r="F29" s="238">
        <v>-14.92465234638942</v>
      </c>
    </row>
    <row r="30" spans="1:7" ht="15.6" customHeight="1" x14ac:dyDescent="0.25">
      <c r="A30" s="236" t="s">
        <v>179</v>
      </c>
      <c r="B30" s="237">
        <v>139059</v>
      </c>
      <c r="C30" s="237">
        <v>121799</v>
      </c>
      <c r="D30" s="237">
        <v>907055</v>
      </c>
      <c r="E30" s="237">
        <v>911073</v>
      </c>
      <c r="F30" s="238">
        <v>0.44297203587433392</v>
      </c>
    </row>
    <row r="31" spans="1:7" ht="15.6" customHeight="1" x14ac:dyDescent="0.25">
      <c r="A31" s="236" t="s">
        <v>180</v>
      </c>
      <c r="B31" s="237">
        <v>608572</v>
      </c>
      <c r="C31" s="237">
        <v>567968</v>
      </c>
      <c r="D31" s="237">
        <v>5315333</v>
      </c>
      <c r="E31" s="237">
        <v>3847799</v>
      </c>
      <c r="F31" s="238">
        <v>-27.609446106198799</v>
      </c>
    </row>
    <row r="32" spans="1:7" ht="15.6" customHeight="1" x14ac:dyDescent="0.25">
      <c r="A32" s="236" t="s">
        <v>181</v>
      </c>
      <c r="B32" s="237">
        <v>76801</v>
      </c>
      <c r="C32" s="237">
        <v>105804</v>
      </c>
      <c r="D32" s="237">
        <v>1338215</v>
      </c>
      <c r="E32" s="237">
        <v>1140472</v>
      </c>
      <c r="F32" s="238">
        <v>-14.77662408506855</v>
      </c>
    </row>
    <row r="33" spans="1:7" ht="15.6" customHeight="1" x14ac:dyDescent="0.25">
      <c r="A33" s="236" t="s">
        <v>182</v>
      </c>
      <c r="B33" s="237">
        <v>4147</v>
      </c>
      <c r="C33" s="237">
        <v>4126</v>
      </c>
      <c r="D33" s="237">
        <v>48536</v>
      </c>
      <c r="E33" s="237">
        <v>48832</v>
      </c>
      <c r="F33" s="238">
        <v>0.60985660128564234</v>
      </c>
    </row>
    <row r="34" spans="1:7" ht="15.6" customHeight="1" x14ac:dyDescent="0.25">
      <c r="A34" s="236" t="s">
        <v>183</v>
      </c>
      <c r="B34" s="237">
        <v>31918</v>
      </c>
      <c r="C34" s="237">
        <v>7165</v>
      </c>
      <c r="D34" s="237">
        <v>159530</v>
      </c>
      <c r="E34" s="237">
        <v>117158</v>
      </c>
      <c r="F34" s="238">
        <v>-26.560521532000251</v>
      </c>
    </row>
    <row r="35" spans="1:7" s="33" customFormat="1" ht="15.6" customHeight="1" x14ac:dyDescent="0.2">
      <c r="A35" s="240" t="s">
        <v>153</v>
      </c>
      <c r="B35" s="241">
        <f>SUM(B7:B34)</f>
        <v>4369347</v>
      </c>
      <c r="C35" s="241">
        <f>SUM(C7:C34)</f>
        <v>3963513</v>
      </c>
      <c r="D35" s="241">
        <f>SUM(D7:D34)</f>
        <v>36109767</v>
      </c>
      <c r="E35" s="241">
        <f>SUM(E7:E34)</f>
        <v>33374125</v>
      </c>
      <c r="F35" s="242">
        <f>E35*100/D35-100</f>
        <v>-7.5759059868760659</v>
      </c>
      <c r="G35" s="239"/>
    </row>
    <row r="36" spans="1:7" ht="15.6" customHeight="1" x14ac:dyDescent="0.25">
      <c r="A36" s="46" t="s">
        <v>186</v>
      </c>
      <c r="B36" s="151"/>
      <c r="C36" s="151"/>
      <c r="D36" s="151"/>
      <c r="E36" s="151"/>
      <c r="F36" s="151"/>
      <c r="G36" s="6"/>
    </row>
  </sheetData>
  <mergeCells count="3">
    <mergeCell ref="A5:A6"/>
    <mergeCell ref="B5:C5"/>
    <mergeCell ref="D5:F5"/>
  </mergeCells>
  <conditionalFormatting sqref="A7:F34">
    <cfRule type="expression" dxfId="11" priority="2">
      <formula>MOD(ROW(),2)=0</formula>
    </cfRule>
  </conditionalFormatting>
  <conditionalFormatting sqref="F7:F35">
    <cfRule type="expression" dxfId="1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DAAE97-D04C-41C5-AF97-A5AC556049BE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189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 x14ac:dyDescent="0.25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 x14ac:dyDescent="0.25">
      <c r="A7" s="236" t="s">
        <v>18</v>
      </c>
      <c r="B7" s="237">
        <v>32348</v>
      </c>
      <c r="C7" s="237">
        <v>34297</v>
      </c>
      <c r="D7" s="237">
        <v>262831</v>
      </c>
      <c r="E7" s="237">
        <v>222243</v>
      </c>
      <c r="F7" s="238">
        <v>-15.442622826074549</v>
      </c>
      <c r="G7" s="6"/>
    </row>
    <row r="8" spans="1:14" s="33" customFormat="1" ht="15.6" customHeight="1" x14ac:dyDescent="0.2">
      <c r="A8" s="236" t="s">
        <v>11</v>
      </c>
      <c r="B8" s="237">
        <v>16716</v>
      </c>
      <c r="C8" s="237">
        <v>12938</v>
      </c>
      <c r="D8" s="237">
        <v>85316</v>
      </c>
      <c r="E8" s="237">
        <v>127384</v>
      </c>
      <c r="F8" s="238">
        <v>49.308453279572397</v>
      </c>
      <c r="G8" s="239"/>
    </row>
    <row r="9" spans="1:14" ht="15.6" customHeight="1" x14ac:dyDescent="0.25">
      <c r="A9" s="236" t="s">
        <v>8</v>
      </c>
      <c r="B9" s="237">
        <v>41154</v>
      </c>
      <c r="C9" s="237">
        <v>51542</v>
      </c>
      <c r="D9" s="237">
        <v>383844</v>
      </c>
      <c r="E9" s="237">
        <v>457368</v>
      </c>
      <c r="F9" s="238">
        <v>19.154656579235311</v>
      </c>
      <c r="G9" s="243"/>
    </row>
    <row r="10" spans="1:14" ht="15.6" customHeight="1" x14ac:dyDescent="0.25">
      <c r="A10" s="236" t="s">
        <v>10</v>
      </c>
      <c r="B10" s="237">
        <v>3152</v>
      </c>
      <c r="C10" s="237">
        <v>0</v>
      </c>
      <c r="D10" s="237">
        <v>213666</v>
      </c>
      <c r="E10" s="237">
        <v>65314</v>
      </c>
      <c r="F10" s="238">
        <v>-69.431729896193119</v>
      </c>
      <c r="G10" s="244"/>
    </row>
    <row r="11" spans="1:14" ht="15.6" customHeight="1" x14ac:dyDescent="0.25">
      <c r="A11" s="236" t="s">
        <v>9</v>
      </c>
      <c r="B11" s="237">
        <v>319171</v>
      </c>
      <c r="C11" s="237">
        <v>364090</v>
      </c>
      <c r="D11" s="237">
        <v>3515643</v>
      </c>
      <c r="E11" s="237">
        <v>3768297</v>
      </c>
      <c r="F11" s="238">
        <v>7.1865658714494032</v>
      </c>
    </row>
    <row r="12" spans="1:14" ht="15.6" customHeight="1" x14ac:dyDescent="0.25">
      <c r="A12" s="236" t="s">
        <v>6</v>
      </c>
      <c r="B12" s="237">
        <v>2903</v>
      </c>
      <c r="C12" s="237">
        <v>6353</v>
      </c>
      <c r="D12" s="237">
        <v>30336</v>
      </c>
      <c r="E12" s="237">
        <v>54343</v>
      </c>
      <c r="F12" s="238">
        <v>79.136998945147667</v>
      </c>
    </row>
    <row r="13" spans="1:14" ht="15.6" customHeight="1" x14ac:dyDescent="0.25">
      <c r="A13" s="236" t="s">
        <v>175</v>
      </c>
      <c r="B13" s="237">
        <v>1044</v>
      </c>
      <c r="C13" s="237">
        <v>158</v>
      </c>
      <c r="D13" s="237">
        <v>12819</v>
      </c>
      <c r="E13" s="237">
        <v>8732</v>
      </c>
      <c r="F13" s="238">
        <v>-31.882362118730011</v>
      </c>
    </row>
    <row r="14" spans="1:14" ht="15.6" customHeight="1" x14ac:dyDescent="0.25">
      <c r="A14" s="236" t="s">
        <v>148</v>
      </c>
      <c r="B14" s="237">
        <v>704675</v>
      </c>
      <c r="C14" s="237">
        <v>638403</v>
      </c>
      <c r="D14" s="237">
        <v>5474450</v>
      </c>
      <c r="E14" s="237">
        <v>5621802</v>
      </c>
      <c r="F14" s="238">
        <v>2.6916311227611942</v>
      </c>
    </row>
    <row r="15" spans="1:14" ht="15.6" customHeight="1" x14ac:dyDescent="0.25">
      <c r="A15" s="236" t="s">
        <v>145</v>
      </c>
      <c r="B15" s="237">
        <v>324867</v>
      </c>
      <c r="C15" s="237">
        <v>366404</v>
      </c>
      <c r="D15" s="237">
        <v>2602979</v>
      </c>
      <c r="E15" s="237">
        <v>2595228</v>
      </c>
      <c r="F15" s="238">
        <v>-0.29777420409462252</v>
      </c>
    </row>
    <row r="16" spans="1:14" ht="15.6" customHeight="1" x14ac:dyDescent="0.5">
      <c r="A16" s="236" t="s">
        <v>144</v>
      </c>
      <c r="B16" s="237">
        <v>38768</v>
      </c>
      <c r="C16" s="237">
        <v>57743</v>
      </c>
      <c r="D16" s="237">
        <v>318310</v>
      </c>
      <c r="E16" s="237">
        <v>341709</v>
      </c>
      <c r="F16" s="238">
        <v>7.3510100216769843</v>
      </c>
      <c r="G16" s="1"/>
    </row>
    <row r="17" spans="1:7" ht="15.6" customHeight="1" x14ac:dyDescent="0.35">
      <c r="A17" s="236" t="s">
        <v>150</v>
      </c>
      <c r="B17" s="237">
        <v>15154</v>
      </c>
      <c r="C17" s="237">
        <v>9088</v>
      </c>
      <c r="D17" s="237">
        <v>124124</v>
      </c>
      <c r="E17" s="237">
        <v>72823</v>
      </c>
      <c r="F17" s="238">
        <v>-41.33044374979859</v>
      </c>
      <c r="G17" s="2"/>
    </row>
    <row r="18" spans="1:7" ht="15.6" customHeight="1" x14ac:dyDescent="0.25">
      <c r="A18" s="236" t="s">
        <v>147</v>
      </c>
      <c r="B18" s="237">
        <v>110</v>
      </c>
      <c r="C18" s="237">
        <v>127</v>
      </c>
      <c r="D18" s="237">
        <v>1525</v>
      </c>
      <c r="E18" s="237">
        <v>1123</v>
      </c>
      <c r="F18" s="238">
        <v>-26.360655737704921</v>
      </c>
    </row>
    <row r="19" spans="1:7" ht="15.6" customHeight="1" x14ac:dyDescent="0.25">
      <c r="A19" s="236" t="s">
        <v>143</v>
      </c>
      <c r="B19" s="237">
        <v>10369</v>
      </c>
      <c r="C19" s="237">
        <v>13800</v>
      </c>
      <c r="D19" s="237">
        <v>70756</v>
      </c>
      <c r="E19" s="237">
        <v>77396</v>
      </c>
      <c r="F19" s="238">
        <v>9.3843631635479738</v>
      </c>
    </row>
    <row r="20" spans="1:7" ht="15.6" customHeight="1" x14ac:dyDescent="0.25">
      <c r="A20" s="236" t="s">
        <v>142</v>
      </c>
      <c r="B20" s="237">
        <v>64533</v>
      </c>
      <c r="C20" s="237">
        <v>79551</v>
      </c>
      <c r="D20" s="237">
        <v>556898</v>
      </c>
      <c r="E20" s="237">
        <v>439915</v>
      </c>
      <c r="F20" s="238">
        <v>-21.006180665041001</v>
      </c>
    </row>
    <row r="21" spans="1:7" ht="15.6" customHeight="1" x14ac:dyDescent="0.25">
      <c r="A21" s="236" t="s">
        <v>149</v>
      </c>
      <c r="B21" s="237">
        <v>42485</v>
      </c>
      <c r="C21" s="237">
        <v>6133</v>
      </c>
      <c r="D21" s="237">
        <v>169146</v>
      </c>
      <c r="E21" s="237">
        <v>71193</v>
      </c>
      <c r="F21" s="238">
        <v>-57.910325990564367</v>
      </c>
    </row>
    <row r="22" spans="1:7" ht="15.6" customHeight="1" x14ac:dyDescent="0.25">
      <c r="A22" s="236" t="s">
        <v>146</v>
      </c>
      <c r="B22" s="237">
        <v>29691</v>
      </c>
      <c r="C22" s="237">
        <v>33570</v>
      </c>
      <c r="D22" s="237">
        <v>267494</v>
      </c>
      <c r="E22" s="237">
        <v>286403</v>
      </c>
      <c r="F22" s="238">
        <v>7.0689436024733254</v>
      </c>
    </row>
    <row r="23" spans="1:7" ht="15.6" customHeight="1" x14ac:dyDescent="0.25">
      <c r="A23" s="236" t="s">
        <v>165</v>
      </c>
      <c r="B23" s="237">
        <v>17593</v>
      </c>
      <c r="C23" s="237">
        <v>32501</v>
      </c>
      <c r="D23" s="237">
        <v>141359</v>
      </c>
      <c r="E23" s="237">
        <v>143708</v>
      </c>
      <c r="F23" s="238">
        <v>1.661726526078994</v>
      </c>
    </row>
    <row r="24" spans="1:7" ht="15.6" customHeight="1" x14ac:dyDescent="0.25">
      <c r="A24" s="236" t="s">
        <v>141</v>
      </c>
      <c r="B24" s="237">
        <v>41958</v>
      </c>
      <c r="C24" s="237">
        <v>29329</v>
      </c>
      <c r="D24" s="237">
        <v>259695</v>
      </c>
      <c r="E24" s="237">
        <v>294747</v>
      </c>
      <c r="F24" s="238">
        <v>13.49737191705654</v>
      </c>
    </row>
    <row r="25" spans="1:7" ht="15.6" customHeight="1" x14ac:dyDescent="0.25">
      <c r="A25" s="236" t="s">
        <v>140</v>
      </c>
      <c r="B25" s="237">
        <v>1</v>
      </c>
      <c r="C25" s="237">
        <v>0</v>
      </c>
      <c r="D25" s="237">
        <v>16</v>
      </c>
      <c r="E25" s="237">
        <v>0</v>
      </c>
      <c r="F25" s="238">
        <v>-100</v>
      </c>
    </row>
    <row r="26" spans="1:7" ht="15.6" customHeight="1" x14ac:dyDescent="0.25">
      <c r="A26" s="236" t="s">
        <v>152</v>
      </c>
      <c r="B26" s="237">
        <v>15785</v>
      </c>
      <c r="C26" s="237">
        <v>9120</v>
      </c>
      <c r="D26" s="237">
        <v>174599</v>
      </c>
      <c r="E26" s="237">
        <v>198859</v>
      </c>
      <c r="F26" s="238">
        <v>13.894695845909769</v>
      </c>
    </row>
    <row r="27" spans="1:7" ht="15.6" customHeight="1" x14ac:dyDescent="0.25">
      <c r="A27" s="236" t="s">
        <v>173</v>
      </c>
      <c r="B27" s="237">
        <v>103247</v>
      </c>
      <c r="C27" s="237">
        <v>91145</v>
      </c>
      <c r="D27" s="237">
        <v>928473</v>
      </c>
      <c r="E27" s="237">
        <v>895415</v>
      </c>
      <c r="F27" s="238">
        <v>-3.5604697174823632</v>
      </c>
    </row>
    <row r="28" spans="1:7" ht="15.6" customHeight="1" x14ac:dyDescent="0.25">
      <c r="A28" s="236" t="s">
        <v>177</v>
      </c>
      <c r="B28" s="237">
        <v>55116</v>
      </c>
      <c r="C28" s="237">
        <v>24989</v>
      </c>
      <c r="D28" s="237">
        <v>273284</v>
      </c>
      <c r="E28" s="237">
        <v>347047</v>
      </c>
      <c r="F28" s="238">
        <v>26.99133502144289</v>
      </c>
    </row>
    <row r="29" spans="1:7" ht="15.6" customHeight="1" x14ac:dyDescent="0.25">
      <c r="A29" s="236" t="s">
        <v>178</v>
      </c>
      <c r="B29" s="237">
        <v>63075</v>
      </c>
      <c r="C29" s="237">
        <v>65971</v>
      </c>
      <c r="D29" s="237">
        <v>544144</v>
      </c>
      <c r="E29" s="237">
        <v>580062</v>
      </c>
      <c r="F29" s="238">
        <v>6.6008262518745084</v>
      </c>
    </row>
    <row r="30" spans="1:7" ht="15.6" customHeight="1" x14ac:dyDescent="0.25">
      <c r="A30" s="236" t="s">
        <v>179</v>
      </c>
      <c r="B30" s="237">
        <v>6773</v>
      </c>
      <c r="C30" s="237">
        <v>8735</v>
      </c>
      <c r="D30" s="237">
        <v>126381</v>
      </c>
      <c r="E30" s="237">
        <v>121631</v>
      </c>
      <c r="F30" s="238">
        <v>-3.7584763532493071</v>
      </c>
    </row>
    <row r="31" spans="1:7" ht="15.6" customHeight="1" x14ac:dyDescent="0.25">
      <c r="A31" s="236" t="s">
        <v>180</v>
      </c>
      <c r="B31" s="237">
        <v>79971</v>
      </c>
      <c r="C31" s="237">
        <v>88548</v>
      </c>
      <c r="D31" s="237">
        <v>690524</v>
      </c>
      <c r="E31" s="237">
        <v>768467</v>
      </c>
      <c r="F31" s="238">
        <v>11.28751498861735</v>
      </c>
    </row>
    <row r="32" spans="1:7" ht="15.6" customHeight="1" x14ac:dyDescent="0.25">
      <c r="A32" s="236" t="s">
        <v>181</v>
      </c>
      <c r="B32" s="237">
        <v>944458</v>
      </c>
      <c r="C32" s="237">
        <v>1011875</v>
      </c>
      <c r="D32" s="237">
        <v>7774529</v>
      </c>
      <c r="E32" s="237">
        <v>8299933</v>
      </c>
      <c r="F32" s="238">
        <v>6.7580171094609094</v>
      </c>
    </row>
    <row r="33" spans="1:6" ht="15.6" customHeight="1" x14ac:dyDescent="0.25">
      <c r="A33" s="236" t="s">
        <v>182</v>
      </c>
      <c r="B33" s="237">
        <v>136738</v>
      </c>
      <c r="C33" s="237">
        <v>121035</v>
      </c>
      <c r="D33" s="237">
        <v>1135265</v>
      </c>
      <c r="E33" s="237">
        <v>1152564</v>
      </c>
      <c r="F33" s="238">
        <v>1.5237851955270401</v>
      </c>
    </row>
    <row r="34" spans="1:6" ht="15.6" customHeight="1" x14ac:dyDescent="0.25">
      <c r="A34" s="236" t="s">
        <v>183</v>
      </c>
      <c r="B34" s="237">
        <v>13723</v>
      </c>
      <c r="C34" s="237">
        <v>15776</v>
      </c>
      <c r="D34" s="237">
        <v>164482</v>
      </c>
      <c r="E34" s="237">
        <v>181720</v>
      </c>
      <c r="F34" s="238">
        <v>10.480174122396379</v>
      </c>
    </row>
    <row r="35" spans="1:6" ht="15.6" customHeight="1" x14ac:dyDescent="0.25">
      <c r="A35" s="240" t="s">
        <v>153</v>
      </c>
      <c r="B35" s="241">
        <f>SUM(B7:B34)</f>
        <v>3125578</v>
      </c>
      <c r="C35" s="241">
        <f>SUM(C7:C34)</f>
        <v>3173221</v>
      </c>
      <c r="D35" s="241">
        <f>SUM(D7:D34)</f>
        <v>26302888</v>
      </c>
      <c r="E35" s="241">
        <f>SUM(E7:E34)</f>
        <v>27195426</v>
      </c>
      <c r="F35" s="242">
        <f>E35*100/D35-100</f>
        <v>3.3933079896017517</v>
      </c>
    </row>
    <row r="36" spans="1:6" ht="15.6" customHeight="1" x14ac:dyDescent="0.25">
      <c r="A36" s="46" t="s">
        <v>186</v>
      </c>
    </row>
  </sheetData>
  <mergeCells count="3">
    <mergeCell ref="A5:A6"/>
    <mergeCell ref="B5:C5"/>
    <mergeCell ref="D5:F5"/>
  </mergeCells>
  <conditionalFormatting sqref="A7:F34">
    <cfRule type="expression" dxfId="9" priority="2">
      <formula>MOD(ROW(),2)=0</formula>
    </cfRule>
  </conditionalFormatting>
  <conditionalFormatting sqref="F7:F35">
    <cfRule type="expression" dxfId="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C95667-DBF6-409D-94C5-F88DEC987D5E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190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 x14ac:dyDescent="0.25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 x14ac:dyDescent="0.25">
      <c r="A7" s="236" t="s">
        <v>18</v>
      </c>
      <c r="B7" s="237">
        <v>228429</v>
      </c>
      <c r="C7" s="237">
        <v>296734</v>
      </c>
      <c r="D7" s="237">
        <v>1828365</v>
      </c>
      <c r="E7" s="237">
        <v>1602009</v>
      </c>
      <c r="F7" s="238">
        <v>-12.38024136318514</v>
      </c>
      <c r="G7" s="6"/>
    </row>
    <row r="8" spans="1:14" s="33" customFormat="1" ht="15.6" customHeight="1" x14ac:dyDescent="0.2">
      <c r="A8" s="236" t="s">
        <v>11</v>
      </c>
      <c r="B8" s="237">
        <v>61900</v>
      </c>
      <c r="C8" s="237">
        <v>81369</v>
      </c>
      <c r="D8" s="237">
        <v>623565</v>
      </c>
      <c r="E8" s="237">
        <v>427334</v>
      </c>
      <c r="F8" s="238">
        <v>-31.46921331376841</v>
      </c>
      <c r="G8" s="239"/>
    </row>
    <row r="9" spans="1:14" ht="15.6" customHeight="1" x14ac:dyDescent="0.25">
      <c r="A9" s="236" t="s">
        <v>8</v>
      </c>
      <c r="B9" s="237">
        <v>254128</v>
      </c>
      <c r="C9" s="237">
        <v>229939</v>
      </c>
      <c r="D9" s="237">
        <v>2077362</v>
      </c>
      <c r="E9" s="237">
        <v>2443848</v>
      </c>
      <c r="F9" s="238">
        <v>17.64189390197761</v>
      </c>
      <c r="G9" s="6"/>
    </row>
    <row r="10" spans="1:14" ht="15.6" customHeight="1" x14ac:dyDescent="0.25">
      <c r="A10" s="236" t="s">
        <v>10</v>
      </c>
      <c r="B10" s="237">
        <v>201543</v>
      </c>
      <c r="C10" s="237">
        <v>186239</v>
      </c>
      <c r="D10" s="237">
        <v>1355645</v>
      </c>
      <c r="E10" s="237">
        <v>1542976</v>
      </c>
      <c r="F10" s="238">
        <v>13.81858819971305</v>
      </c>
    </row>
    <row r="11" spans="1:14" ht="15.6" customHeight="1" x14ac:dyDescent="0.25">
      <c r="A11" s="236" t="s">
        <v>9</v>
      </c>
      <c r="B11" s="237">
        <v>722343</v>
      </c>
      <c r="C11" s="237">
        <v>639647</v>
      </c>
      <c r="D11" s="237">
        <v>6022432</v>
      </c>
      <c r="E11" s="237">
        <v>5767744</v>
      </c>
      <c r="F11" s="238">
        <v>-4.2289892189733251</v>
      </c>
    </row>
    <row r="12" spans="1:14" ht="15.6" customHeight="1" x14ac:dyDescent="0.25">
      <c r="A12" s="236" t="s">
        <v>6</v>
      </c>
      <c r="B12" s="237">
        <v>30960</v>
      </c>
      <c r="C12" s="237">
        <v>43541</v>
      </c>
      <c r="D12" s="237">
        <v>447034</v>
      </c>
      <c r="E12" s="237">
        <v>515122</v>
      </c>
      <c r="F12" s="238">
        <v>15.23105625075498</v>
      </c>
    </row>
    <row r="13" spans="1:14" ht="15.6" customHeight="1" x14ac:dyDescent="0.25">
      <c r="A13" s="236" t="s">
        <v>175</v>
      </c>
      <c r="B13" s="237">
        <v>120</v>
      </c>
      <c r="C13" s="237">
        <v>275</v>
      </c>
      <c r="D13" s="237">
        <v>6328</v>
      </c>
      <c r="E13" s="237">
        <v>3334</v>
      </c>
      <c r="F13" s="238">
        <v>-47.313527180783822</v>
      </c>
    </row>
    <row r="14" spans="1:14" ht="15.6" customHeight="1" x14ac:dyDescent="0.25">
      <c r="A14" s="236" t="s">
        <v>148</v>
      </c>
      <c r="B14" s="237">
        <v>961091</v>
      </c>
      <c r="C14" s="237">
        <v>1073754</v>
      </c>
      <c r="D14" s="237">
        <v>7925666</v>
      </c>
      <c r="E14" s="237">
        <v>7888959</v>
      </c>
      <c r="F14" s="238">
        <v>-0.4631408893586979</v>
      </c>
    </row>
    <row r="15" spans="1:14" ht="15.6" customHeight="1" x14ac:dyDescent="0.25">
      <c r="A15" s="236" t="s">
        <v>145</v>
      </c>
      <c r="B15" s="237">
        <v>633839</v>
      </c>
      <c r="C15" s="237">
        <v>581615</v>
      </c>
      <c r="D15" s="237">
        <v>5777108</v>
      </c>
      <c r="E15" s="237">
        <v>5102635</v>
      </c>
      <c r="F15" s="238">
        <v>-11.67492454702248</v>
      </c>
    </row>
    <row r="16" spans="1:14" ht="15.6" customHeight="1" x14ac:dyDescent="0.5">
      <c r="A16" s="236" t="s">
        <v>144</v>
      </c>
      <c r="B16" s="237">
        <v>707473</v>
      </c>
      <c r="C16" s="237">
        <v>642019</v>
      </c>
      <c r="D16" s="237">
        <v>5962979</v>
      </c>
      <c r="E16" s="237">
        <v>4402953</v>
      </c>
      <c r="F16" s="238">
        <v>-26.161856347305601</v>
      </c>
      <c r="G16" s="1"/>
    </row>
    <row r="17" spans="1:7" ht="15.6" customHeight="1" x14ac:dyDescent="0.35">
      <c r="A17" s="236" t="s">
        <v>150</v>
      </c>
      <c r="B17" s="237">
        <v>256216</v>
      </c>
      <c r="C17" s="237">
        <v>249093</v>
      </c>
      <c r="D17" s="237">
        <v>2129308</v>
      </c>
      <c r="E17" s="237">
        <v>1835458</v>
      </c>
      <c r="F17" s="238">
        <v>-13.80025811202513</v>
      </c>
      <c r="G17" s="2"/>
    </row>
    <row r="18" spans="1:7" ht="15.6" customHeight="1" x14ac:dyDescent="0.25">
      <c r="A18" s="236" t="s">
        <v>147</v>
      </c>
      <c r="B18" s="237">
        <v>0</v>
      </c>
      <c r="C18" s="237">
        <v>2901</v>
      </c>
      <c r="D18" s="237">
        <v>0</v>
      </c>
      <c r="E18" s="237">
        <v>14338</v>
      </c>
      <c r="F18" s="238"/>
    </row>
    <row r="19" spans="1:7" ht="15.6" customHeight="1" x14ac:dyDescent="0.25">
      <c r="A19" s="236" t="s">
        <v>143</v>
      </c>
      <c r="B19" s="237">
        <v>178767</v>
      </c>
      <c r="C19" s="237">
        <v>103832</v>
      </c>
      <c r="D19" s="237">
        <v>1155736</v>
      </c>
      <c r="E19" s="237">
        <v>1105507</v>
      </c>
      <c r="F19" s="238">
        <v>-4.3460617303605602</v>
      </c>
    </row>
    <row r="20" spans="1:7" ht="15.6" customHeight="1" x14ac:dyDescent="0.25">
      <c r="A20" s="236" t="s">
        <v>142</v>
      </c>
      <c r="B20" s="237">
        <v>212793</v>
      </c>
      <c r="C20" s="237">
        <v>236911</v>
      </c>
      <c r="D20" s="237">
        <v>2091314</v>
      </c>
      <c r="E20" s="237">
        <v>2253354</v>
      </c>
      <c r="F20" s="238">
        <v>7.7482386671728847</v>
      </c>
    </row>
    <row r="21" spans="1:7" ht="15.6" customHeight="1" x14ac:dyDescent="0.25">
      <c r="A21" s="236" t="s">
        <v>149</v>
      </c>
      <c r="B21" s="237">
        <v>572515</v>
      </c>
      <c r="C21" s="237">
        <v>460042</v>
      </c>
      <c r="D21" s="237">
        <v>4367254</v>
      </c>
      <c r="E21" s="237">
        <v>3738258</v>
      </c>
      <c r="F21" s="238">
        <v>-14.402551351489979</v>
      </c>
    </row>
    <row r="22" spans="1:7" ht="15.6" customHeight="1" x14ac:dyDescent="0.25">
      <c r="A22" s="236" t="s">
        <v>146</v>
      </c>
      <c r="B22" s="237">
        <v>37558</v>
      </c>
      <c r="C22" s="237">
        <v>20757</v>
      </c>
      <c r="D22" s="237">
        <v>244561</v>
      </c>
      <c r="E22" s="237">
        <v>540720</v>
      </c>
      <c r="F22" s="238">
        <v>121.0982127158459</v>
      </c>
    </row>
    <row r="23" spans="1:7" ht="15.6" customHeight="1" x14ac:dyDescent="0.25">
      <c r="A23" s="236" t="s">
        <v>165</v>
      </c>
      <c r="B23" s="237">
        <v>33114</v>
      </c>
      <c r="C23" s="237">
        <v>53774</v>
      </c>
      <c r="D23" s="237">
        <v>346932</v>
      </c>
      <c r="E23" s="237">
        <v>359028</v>
      </c>
      <c r="F23" s="238">
        <v>3.4865622081560592</v>
      </c>
    </row>
    <row r="24" spans="1:7" ht="15.6" customHeight="1" x14ac:dyDescent="0.25">
      <c r="A24" s="236" t="s">
        <v>141</v>
      </c>
      <c r="B24" s="237">
        <v>47188</v>
      </c>
      <c r="C24" s="237">
        <v>46687</v>
      </c>
      <c r="D24" s="237">
        <v>437401</v>
      </c>
      <c r="E24" s="237">
        <v>406455</v>
      </c>
      <c r="F24" s="238">
        <v>-7.0749723937531011</v>
      </c>
    </row>
    <row r="25" spans="1:7" ht="15.6" customHeight="1" x14ac:dyDescent="0.25">
      <c r="A25" s="236" t="s">
        <v>140</v>
      </c>
      <c r="B25" s="237">
        <v>0</v>
      </c>
      <c r="C25" s="237">
        <v>4</v>
      </c>
      <c r="D25" s="237">
        <v>0</v>
      </c>
      <c r="E25" s="237">
        <v>96</v>
      </c>
      <c r="F25" s="238"/>
    </row>
    <row r="26" spans="1:7" ht="15.6" customHeight="1" x14ac:dyDescent="0.25">
      <c r="A26" s="236" t="s">
        <v>152</v>
      </c>
      <c r="B26" s="237">
        <v>25891</v>
      </c>
      <c r="C26" s="237">
        <v>26459</v>
      </c>
      <c r="D26" s="237">
        <v>424175</v>
      </c>
      <c r="E26" s="237">
        <v>443381</v>
      </c>
      <c r="F26" s="238">
        <v>4.5278481758708011</v>
      </c>
    </row>
    <row r="27" spans="1:7" ht="15.6" customHeight="1" x14ac:dyDescent="0.25">
      <c r="A27" s="236" t="s">
        <v>173</v>
      </c>
      <c r="B27" s="237">
        <v>54014</v>
      </c>
      <c r="C27" s="237">
        <v>50352</v>
      </c>
      <c r="D27" s="237">
        <v>698947</v>
      </c>
      <c r="E27" s="237">
        <v>693649</v>
      </c>
      <c r="F27" s="238">
        <v>-0.75799738749861945</v>
      </c>
    </row>
    <row r="28" spans="1:7" ht="15.6" customHeight="1" x14ac:dyDescent="0.25">
      <c r="A28" s="236" t="s">
        <v>177</v>
      </c>
      <c r="B28" s="237">
        <v>15621</v>
      </c>
      <c r="C28" s="237">
        <v>14179</v>
      </c>
      <c r="D28" s="237">
        <v>187097</v>
      </c>
      <c r="E28" s="237">
        <v>200828</v>
      </c>
      <c r="F28" s="238">
        <v>7.3389739012383899</v>
      </c>
    </row>
    <row r="29" spans="1:7" ht="15.6" customHeight="1" x14ac:dyDescent="0.25">
      <c r="A29" s="236" t="s">
        <v>178</v>
      </c>
      <c r="B29" s="237">
        <v>172700</v>
      </c>
      <c r="C29" s="237">
        <v>188186</v>
      </c>
      <c r="D29" s="237">
        <v>1659357</v>
      </c>
      <c r="E29" s="237">
        <v>1859667</v>
      </c>
      <c r="F29" s="238">
        <v>12.07154337493378</v>
      </c>
    </row>
    <row r="30" spans="1:7" ht="15.6" customHeight="1" x14ac:dyDescent="0.25">
      <c r="A30" s="236" t="s">
        <v>179</v>
      </c>
      <c r="B30" s="237">
        <v>60544</v>
      </c>
      <c r="C30" s="237">
        <v>48096</v>
      </c>
      <c r="D30" s="237">
        <v>416032</v>
      </c>
      <c r="E30" s="237">
        <v>442638</v>
      </c>
      <c r="F30" s="238">
        <v>6.3951811399123102</v>
      </c>
    </row>
    <row r="31" spans="1:7" ht="15.6" customHeight="1" x14ac:dyDescent="0.25">
      <c r="A31" s="236" t="s">
        <v>180</v>
      </c>
      <c r="B31" s="237">
        <v>335840</v>
      </c>
      <c r="C31" s="237">
        <v>280669</v>
      </c>
      <c r="D31" s="237">
        <v>2752811</v>
      </c>
      <c r="E31" s="237">
        <v>2298803</v>
      </c>
      <c r="F31" s="238">
        <v>-16.492523460564499</v>
      </c>
    </row>
    <row r="32" spans="1:7" ht="15.6" customHeight="1" x14ac:dyDescent="0.25">
      <c r="A32" s="236" t="s">
        <v>181</v>
      </c>
      <c r="B32" s="237">
        <v>1156540</v>
      </c>
      <c r="C32" s="237">
        <v>1191375</v>
      </c>
      <c r="D32" s="237">
        <v>9862551</v>
      </c>
      <c r="E32" s="237">
        <v>9998946</v>
      </c>
      <c r="F32" s="238">
        <v>1.3829586280466371</v>
      </c>
    </row>
    <row r="33" spans="1:6" ht="15.6" customHeight="1" x14ac:dyDescent="0.25">
      <c r="A33" s="236" t="s">
        <v>182</v>
      </c>
      <c r="B33" s="237">
        <v>126033</v>
      </c>
      <c r="C33" s="237">
        <v>122210</v>
      </c>
      <c r="D33" s="237">
        <v>1286575</v>
      </c>
      <c r="E33" s="237">
        <v>1295177</v>
      </c>
      <c r="F33" s="238">
        <v>0.66859685599362706</v>
      </c>
    </row>
    <row r="34" spans="1:6" ht="15.6" customHeight="1" x14ac:dyDescent="0.25">
      <c r="A34" s="236" t="s">
        <v>183</v>
      </c>
      <c r="B34" s="237">
        <v>26507</v>
      </c>
      <c r="C34" s="237">
        <v>40399</v>
      </c>
      <c r="D34" s="237">
        <v>240282</v>
      </c>
      <c r="E34" s="237">
        <v>233086</v>
      </c>
      <c r="F34" s="238">
        <v>-2.9948144263823329</v>
      </c>
    </row>
    <row r="35" spans="1:6" ht="15.6" customHeight="1" x14ac:dyDescent="0.25">
      <c r="A35" s="240" t="s">
        <v>153</v>
      </c>
      <c r="B35" s="241">
        <f>SUM(B7:B34)</f>
        <v>7113667</v>
      </c>
      <c r="C35" s="241">
        <f>SUM(C7:C34)</f>
        <v>6911058</v>
      </c>
      <c r="D35" s="241">
        <f>SUM(D7:D34)</f>
        <v>60326817</v>
      </c>
      <c r="E35" s="241">
        <f>SUM(E7:E34)</f>
        <v>57416303</v>
      </c>
      <c r="F35" s="242">
        <f>E35*100/D35-100</f>
        <v>-4.8245774346092247</v>
      </c>
    </row>
    <row r="36" spans="1:6" ht="15.6" customHeight="1" x14ac:dyDescent="0.25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7" priority="2">
      <formula>MOD(ROW(),2)=0</formula>
    </cfRule>
  </conditionalFormatting>
  <conditionalFormatting sqref="F7:F35">
    <cfRule type="expression" dxfId="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E40B7-843A-44E7-8A32-B91E11B1F86D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192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 x14ac:dyDescent="0.25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 x14ac:dyDescent="0.25">
      <c r="A7" s="236" t="s">
        <v>18</v>
      </c>
      <c r="B7" s="237">
        <v>149985</v>
      </c>
      <c r="C7" s="237">
        <v>187492</v>
      </c>
      <c r="D7" s="237">
        <v>1281045</v>
      </c>
      <c r="E7" s="237">
        <v>1105825</v>
      </c>
      <c r="F7" s="238">
        <v>-13.67789578039803</v>
      </c>
      <c r="G7" s="6"/>
    </row>
    <row r="8" spans="1:14" s="33" customFormat="1" ht="15.6" customHeight="1" x14ac:dyDescent="0.2">
      <c r="A8" s="236" t="s">
        <v>11</v>
      </c>
      <c r="B8" s="237">
        <v>2</v>
      </c>
      <c r="C8" s="237">
        <v>1</v>
      </c>
      <c r="D8" s="237">
        <v>3428</v>
      </c>
      <c r="E8" s="237">
        <v>7</v>
      </c>
      <c r="F8" s="238">
        <v>-99.795799299883313</v>
      </c>
      <c r="G8" s="245"/>
    </row>
    <row r="9" spans="1:14" ht="15.6" customHeight="1" x14ac:dyDescent="0.25">
      <c r="A9" s="236" t="s">
        <v>8</v>
      </c>
      <c r="B9" s="237">
        <v>0</v>
      </c>
      <c r="C9" s="237">
        <v>0</v>
      </c>
      <c r="D9" s="237">
        <v>56820</v>
      </c>
      <c r="E9" s="237">
        <v>34239</v>
      </c>
      <c r="F9" s="238">
        <v>-39.74128827877508</v>
      </c>
      <c r="G9" s="246"/>
    </row>
    <row r="10" spans="1:14" ht="15.6" customHeight="1" x14ac:dyDescent="0.25">
      <c r="A10" s="236" t="s">
        <v>10</v>
      </c>
      <c r="B10" s="237">
        <v>15824</v>
      </c>
      <c r="C10" s="237">
        <v>18630</v>
      </c>
      <c r="D10" s="237">
        <v>144706</v>
      </c>
      <c r="E10" s="237">
        <v>126178</v>
      </c>
      <c r="F10" s="238">
        <v>-12.80389202935608</v>
      </c>
    </row>
    <row r="11" spans="1:14" ht="15.6" customHeight="1" x14ac:dyDescent="0.25">
      <c r="A11" s="236" t="s">
        <v>9</v>
      </c>
      <c r="B11" s="237">
        <v>367608</v>
      </c>
      <c r="C11" s="237">
        <v>271493</v>
      </c>
      <c r="D11" s="237">
        <v>2723973</v>
      </c>
      <c r="E11" s="237">
        <v>2080308</v>
      </c>
      <c r="F11" s="238">
        <v>-23.629639500832059</v>
      </c>
    </row>
    <row r="12" spans="1:14" ht="15.6" customHeight="1" x14ac:dyDescent="0.25">
      <c r="A12" s="236" t="s">
        <v>6</v>
      </c>
      <c r="B12" s="237">
        <v>4844</v>
      </c>
      <c r="C12" s="237">
        <v>0</v>
      </c>
      <c r="D12" s="237">
        <v>8122</v>
      </c>
      <c r="E12" s="237">
        <v>4009</v>
      </c>
      <c r="F12" s="238">
        <v>-50.640236394976597</v>
      </c>
    </row>
    <row r="13" spans="1:14" ht="15.6" customHeight="1" x14ac:dyDescent="0.25">
      <c r="A13" s="236" t="s">
        <v>175</v>
      </c>
      <c r="B13" s="237">
        <v>0</v>
      </c>
      <c r="C13" s="237">
        <v>0</v>
      </c>
      <c r="D13" s="237">
        <v>0</v>
      </c>
      <c r="E13" s="237">
        <v>0</v>
      </c>
      <c r="F13" s="238"/>
    </row>
    <row r="14" spans="1:14" ht="15.6" customHeight="1" x14ac:dyDescent="0.25">
      <c r="A14" s="236" t="s">
        <v>148</v>
      </c>
      <c r="B14" s="237">
        <v>10783</v>
      </c>
      <c r="C14" s="237">
        <v>104517</v>
      </c>
      <c r="D14" s="237">
        <v>303068</v>
      </c>
      <c r="E14" s="237">
        <v>340563</v>
      </c>
      <c r="F14" s="238">
        <v>12.371810946718229</v>
      </c>
    </row>
    <row r="15" spans="1:14" ht="15.6" customHeight="1" x14ac:dyDescent="0.25">
      <c r="A15" s="236" t="s">
        <v>145</v>
      </c>
      <c r="B15" s="237">
        <v>222742</v>
      </c>
      <c r="C15" s="237">
        <v>200175</v>
      </c>
      <c r="D15" s="237">
        <v>2384247</v>
      </c>
      <c r="E15" s="237">
        <v>1611716</v>
      </c>
      <c r="F15" s="238">
        <v>-32.401466794338013</v>
      </c>
    </row>
    <row r="16" spans="1:14" ht="15.6" customHeight="1" x14ac:dyDescent="0.5">
      <c r="A16" s="236" t="s">
        <v>144</v>
      </c>
      <c r="B16" s="237">
        <v>438488</v>
      </c>
      <c r="C16" s="237">
        <v>450609</v>
      </c>
      <c r="D16" s="237">
        <v>3577310</v>
      </c>
      <c r="E16" s="237">
        <v>2857162</v>
      </c>
      <c r="F16" s="238">
        <v>-20.130992281910149</v>
      </c>
      <c r="G16" s="1"/>
    </row>
    <row r="17" spans="1:10" ht="15.6" customHeight="1" x14ac:dyDescent="0.35">
      <c r="A17" s="236" t="s">
        <v>150</v>
      </c>
      <c r="B17" s="237">
        <v>59244</v>
      </c>
      <c r="C17" s="237">
        <v>94785</v>
      </c>
      <c r="D17" s="237">
        <v>891425</v>
      </c>
      <c r="E17" s="237">
        <v>699687</v>
      </c>
      <c r="F17" s="238">
        <v>-21.50915668732647</v>
      </c>
      <c r="G17" s="2"/>
    </row>
    <row r="18" spans="1:10" ht="15.6" customHeight="1" x14ac:dyDescent="0.25">
      <c r="A18" s="236" t="s">
        <v>147</v>
      </c>
      <c r="B18" s="237">
        <v>0</v>
      </c>
      <c r="C18" s="237">
        <v>2901</v>
      </c>
      <c r="D18" s="237">
        <v>0</v>
      </c>
      <c r="E18" s="237">
        <v>12604</v>
      </c>
      <c r="F18" s="238"/>
    </row>
    <row r="19" spans="1:10" ht="15.6" customHeight="1" x14ac:dyDescent="0.25">
      <c r="A19" s="236" t="s">
        <v>143</v>
      </c>
      <c r="B19" s="237">
        <v>25823</v>
      </c>
      <c r="C19" s="237">
        <v>8324</v>
      </c>
      <c r="D19" s="237">
        <v>146359</v>
      </c>
      <c r="E19" s="237">
        <v>105856</v>
      </c>
      <c r="F19" s="238">
        <v>-27.673733764237259</v>
      </c>
    </row>
    <row r="20" spans="1:10" ht="15.6" customHeight="1" x14ac:dyDescent="0.25">
      <c r="A20" s="236" t="s">
        <v>142</v>
      </c>
      <c r="B20" s="237">
        <v>13728</v>
      </c>
      <c r="C20" s="237">
        <v>12443</v>
      </c>
      <c r="D20" s="237">
        <v>92690</v>
      </c>
      <c r="E20" s="237">
        <v>43694</v>
      </c>
      <c r="F20" s="238">
        <v>-52.86007120509224</v>
      </c>
      <c r="J20" s="247"/>
    </row>
    <row r="21" spans="1:10" ht="15.6" customHeight="1" x14ac:dyDescent="0.25">
      <c r="A21" s="236" t="s">
        <v>149</v>
      </c>
      <c r="B21" s="237">
        <v>339264</v>
      </c>
      <c r="C21" s="237">
        <v>369136</v>
      </c>
      <c r="D21" s="237">
        <v>3080240</v>
      </c>
      <c r="E21" s="237">
        <v>2362825</v>
      </c>
      <c r="F21" s="238">
        <v>-23.290879931433921</v>
      </c>
    </row>
    <row r="22" spans="1:10" ht="15.6" customHeight="1" x14ac:dyDescent="0.25">
      <c r="A22" s="236" t="s">
        <v>146</v>
      </c>
      <c r="B22" s="237">
        <v>18777</v>
      </c>
      <c r="C22" s="237">
        <v>8625</v>
      </c>
      <c r="D22" s="237">
        <v>91672</v>
      </c>
      <c r="E22" s="237">
        <v>107008</v>
      </c>
      <c r="F22" s="238">
        <v>16.729208482415569</v>
      </c>
    </row>
    <row r="23" spans="1:10" ht="15.6" customHeight="1" x14ac:dyDescent="0.25">
      <c r="A23" s="236" t="s">
        <v>165</v>
      </c>
      <c r="B23" s="237">
        <v>5109</v>
      </c>
      <c r="C23" s="237">
        <v>0</v>
      </c>
      <c r="D23" s="237">
        <v>24768</v>
      </c>
      <c r="E23" s="237">
        <v>25463</v>
      </c>
      <c r="F23" s="238">
        <v>2.806040051679588</v>
      </c>
    </row>
    <row r="24" spans="1:10" ht="15.6" customHeight="1" x14ac:dyDescent="0.25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10" ht="15.6" customHeight="1" x14ac:dyDescent="0.25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10" ht="15.6" customHeight="1" x14ac:dyDescent="0.25">
      <c r="A26" s="236" t="s">
        <v>152</v>
      </c>
      <c r="B26" s="237">
        <v>0</v>
      </c>
      <c r="C26" s="237">
        <v>2549</v>
      </c>
      <c r="D26" s="237">
        <v>3457</v>
      </c>
      <c r="E26" s="237">
        <v>11146</v>
      </c>
      <c r="F26" s="238">
        <v>222.41828174717961</v>
      </c>
    </row>
    <row r="27" spans="1:10" ht="15.6" customHeight="1" x14ac:dyDescent="0.25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10" ht="15.6" customHeight="1" x14ac:dyDescent="0.25">
      <c r="A28" s="236" t="s">
        <v>177</v>
      </c>
      <c r="B28" s="237">
        <v>5238</v>
      </c>
      <c r="C28" s="237">
        <v>4925</v>
      </c>
      <c r="D28" s="237">
        <v>123807</v>
      </c>
      <c r="E28" s="237">
        <v>96419</v>
      </c>
      <c r="F28" s="238">
        <v>-22.1215278619141</v>
      </c>
    </row>
    <row r="29" spans="1:10" ht="15.6" customHeight="1" x14ac:dyDescent="0.25">
      <c r="A29" s="236" t="s">
        <v>178</v>
      </c>
      <c r="B29" s="237">
        <v>0</v>
      </c>
      <c r="C29" s="237">
        <v>3883</v>
      </c>
      <c r="D29" s="237">
        <v>4852</v>
      </c>
      <c r="E29" s="237">
        <v>10895</v>
      </c>
      <c r="F29" s="238">
        <v>124.54657873042041</v>
      </c>
    </row>
    <row r="30" spans="1:10" ht="15.6" customHeight="1" x14ac:dyDescent="0.25">
      <c r="A30" s="236" t="s">
        <v>179</v>
      </c>
      <c r="B30" s="237">
        <v>0</v>
      </c>
      <c r="C30" s="237">
        <v>5522</v>
      </c>
      <c r="D30" s="237">
        <v>0</v>
      </c>
      <c r="E30" s="237">
        <v>5522</v>
      </c>
      <c r="F30" s="238"/>
    </row>
    <row r="31" spans="1:10" ht="15.6" customHeight="1" x14ac:dyDescent="0.25">
      <c r="A31" s="236" t="s">
        <v>180</v>
      </c>
      <c r="B31" s="237">
        <v>276188</v>
      </c>
      <c r="C31" s="237">
        <v>227519</v>
      </c>
      <c r="D31" s="237">
        <v>2135735</v>
      </c>
      <c r="E31" s="237">
        <v>1803653</v>
      </c>
      <c r="F31" s="238">
        <v>-15.54883915841619</v>
      </c>
    </row>
    <row r="32" spans="1:10" ht="15.6" customHeight="1" x14ac:dyDescent="0.25">
      <c r="A32" s="236" t="s">
        <v>181</v>
      </c>
      <c r="B32" s="237">
        <v>9915</v>
      </c>
      <c r="C32" s="237">
        <v>20768</v>
      </c>
      <c r="D32" s="237">
        <v>237542</v>
      </c>
      <c r="E32" s="237">
        <v>149104</v>
      </c>
      <c r="F32" s="238">
        <v>-37.23046871711108</v>
      </c>
    </row>
    <row r="33" spans="1:6" ht="15.6" customHeight="1" x14ac:dyDescent="0.25">
      <c r="A33" s="236" t="s">
        <v>182</v>
      </c>
      <c r="B33" s="237">
        <v>0</v>
      </c>
      <c r="C33" s="237">
        <v>0</v>
      </c>
      <c r="D33" s="237">
        <v>0</v>
      </c>
      <c r="E33" s="237">
        <v>23</v>
      </c>
    </row>
    <row r="34" spans="1:6" ht="15.6" customHeight="1" x14ac:dyDescent="0.25">
      <c r="A34" s="236" t="s">
        <v>183</v>
      </c>
      <c r="B34" s="237">
        <v>0</v>
      </c>
      <c r="C34" s="237">
        <v>0</v>
      </c>
      <c r="D34" s="237">
        <v>0</v>
      </c>
      <c r="E34" s="237">
        <v>0</v>
      </c>
    </row>
    <row r="35" spans="1:6" ht="15.6" customHeight="1" x14ac:dyDescent="0.25">
      <c r="A35" s="240" t="s">
        <v>153</v>
      </c>
      <c r="B35" s="241">
        <f>SUM(B7:B34)</f>
        <v>1963562</v>
      </c>
      <c r="C35" s="241">
        <f>SUM(C7:C34)</f>
        <v>1994297</v>
      </c>
      <c r="D35" s="241">
        <f>SUM(D7:D34)</f>
        <v>17315266</v>
      </c>
      <c r="E35" s="241">
        <f>SUM(E7:E34)</f>
        <v>13593906</v>
      </c>
      <c r="F35" s="242">
        <f>E35*100/D35-100</f>
        <v>-21.491786496378396</v>
      </c>
    </row>
    <row r="36" spans="1:6" ht="15.6" customHeight="1" x14ac:dyDescent="0.25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5" priority="1">
      <formula>MOD(ROW(),2)=0</formula>
    </cfRule>
  </conditionalFormatting>
  <conditionalFormatting sqref="F7:F35">
    <cfRule type="expression" dxfId="4" priority="2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F75288-14A9-4482-8BEC-DBE442EBDC85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193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 x14ac:dyDescent="0.25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 x14ac:dyDescent="0.25">
      <c r="A7" s="236" t="s">
        <v>18</v>
      </c>
      <c r="B7" s="237">
        <v>56326</v>
      </c>
      <c r="C7" s="237">
        <v>92803</v>
      </c>
      <c r="D7" s="237">
        <v>451241</v>
      </c>
      <c r="E7" s="237">
        <v>425031</v>
      </c>
      <c r="F7" s="238">
        <v>-5.8084260960329459</v>
      </c>
      <c r="G7" s="6"/>
    </row>
    <row r="8" spans="1:14" s="33" customFormat="1" ht="15.6" customHeight="1" x14ac:dyDescent="0.2">
      <c r="A8" s="236" t="s">
        <v>11</v>
      </c>
      <c r="B8" s="237">
        <v>51647</v>
      </c>
      <c r="C8" s="237">
        <v>63135</v>
      </c>
      <c r="D8" s="237">
        <v>567245</v>
      </c>
      <c r="E8" s="237">
        <v>344054</v>
      </c>
      <c r="F8" s="238">
        <v>-39.346490493525728</v>
      </c>
      <c r="G8" s="239"/>
    </row>
    <row r="9" spans="1:14" ht="15.6" customHeight="1" x14ac:dyDescent="0.25">
      <c r="A9" s="236" t="s">
        <v>8</v>
      </c>
      <c r="B9" s="237">
        <v>219190</v>
      </c>
      <c r="C9" s="237">
        <v>201159</v>
      </c>
      <c r="D9" s="237">
        <v>1753320</v>
      </c>
      <c r="E9" s="237">
        <v>2105875</v>
      </c>
      <c r="F9" s="238">
        <v>20.107852531197949</v>
      </c>
      <c r="G9" s="6"/>
    </row>
    <row r="10" spans="1:14" ht="15.6" customHeight="1" x14ac:dyDescent="0.25">
      <c r="A10" s="236" t="s">
        <v>10</v>
      </c>
      <c r="B10" s="237">
        <v>114918</v>
      </c>
      <c r="C10" s="237">
        <v>84106</v>
      </c>
      <c r="D10" s="237">
        <v>667943</v>
      </c>
      <c r="E10" s="237">
        <v>624962</v>
      </c>
      <c r="F10" s="238">
        <v>-6.4348305169752544</v>
      </c>
    </row>
    <row r="11" spans="1:14" ht="15.6" customHeight="1" x14ac:dyDescent="0.25">
      <c r="A11" s="236" t="s">
        <v>9</v>
      </c>
      <c r="B11" s="237">
        <v>0</v>
      </c>
      <c r="C11" s="237">
        <v>0</v>
      </c>
      <c r="D11" s="237">
        <v>0</v>
      </c>
      <c r="E11" s="237">
        <v>5140</v>
      </c>
      <c r="F11" s="238"/>
    </row>
    <row r="12" spans="1:14" ht="15.6" customHeight="1" x14ac:dyDescent="0.25">
      <c r="A12" s="236" t="s">
        <v>6</v>
      </c>
      <c r="B12" s="237">
        <v>10050</v>
      </c>
      <c r="C12" s="237">
        <v>27325</v>
      </c>
      <c r="D12" s="237">
        <v>260004</v>
      </c>
      <c r="E12" s="237">
        <v>311617</v>
      </c>
      <c r="F12" s="238">
        <v>19.850848448485412</v>
      </c>
    </row>
    <row r="13" spans="1:14" ht="15.6" customHeight="1" x14ac:dyDescent="0.25">
      <c r="A13" s="236" t="s">
        <v>175</v>
      </c>
      <c r="B13" s="237">
        <v>0</v>
      </c>
      <c r="C13" s="237">
        <v>27</v>
      </c>
      <c r="D13" s="237">
        <v>23</v>
      </c>
      <c r="E13" s="237">
        <v>89</v>
      </c>
      <c r="F13" s="238">
        <v>286.95652173913038</v>
      </c>
    </row>
    <row r="14" spans="1:14" ht="15.6" customHeight="1" x14ac:dyDescent="0.25">
      <c r="A14" s="236" t="s">
        <v>148</v>
      </c>
      <c r="B14" s="237">
        <v>165415</v>
      </c>
      <c r="C14" s="237">
        <v>180054</v>
      </c>
      <c r="D14" s="237">
        <v>1257133</v>
      </c>
      <c r="E14" s="237">
        <v>965949</v>
      </c>
      <c r="F14" s="238">
        <v>-23.162545251775271</v>
      </c>
    </row>
    <row r="15" spans="1:14" ht="15.6" customHeight="1" x14ac:dyDescent="0.25">
      <c r="A15" s="236" t="s">
        <v>145</v>
      </c>
      <c r="B15" s="237">
        <v>148752</v>
      </c>
      <c r="C15" s="237">
        <v>179828</v>
      </c>
      <c r="D15" s="237">
        <v>1257082</v>
      </c>
      <c r="E15" s="237">
        <v>1440433</v>
      </c>
      <c r="F15" s="238">
        <v>14.585444704482279</v>
      </c>
    </row>
    <row r="16" spans="1:14" ht="15.6" customHeight="1" x14ac:dyDescent="0.5">
      <c r="A16" s="236" t="s">
        <v>144</v>
      </c>
      <c r="B16" s="237">
        <v>244536</v>
      </c>
      <c r="C16" s="237">
        <v>174819</v>
      </c>
      <c r="D16" s="237">
        <v>2139534</v>
      </c>
      <c r="E16" s="237">
        <v>1335587</v>
      </c>
      <c r="F16" s="238">
        <v>-37.575799216090978</v>
      </c>
      <c r="G16" s="1"/>
    </row>
    <row r="17" spans="1:7" ht="15.6" customHeight="1" x14ac:dyDescent="0.35">
      <c r="A17" s="236" t="s">
        <v>150</v>
      </c>
      <c r="B17" s="237">
        <v>120893</v>
      </c>
      <c r="C17" s="237">
        <v>79218</v>
      </c>
      <c r="D17" s="237">
        <v>736604</v>
      </c>
      <c r="E17" s="237">
        <v>589913</v>
      </c>
      <c r="F17" s="238">
        <v>-19.914499513985799</v>
      </c>
      <c r="G17" s="2"/>
    </row>
    <row r="18" spans="1:7" ht="15.6" customHeight="1" x14ac:dyDescent="0.25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 x14ac:dyDescent="0.25">
      <c r="A19" s="236" t="s">
        <v>143</v>
      </c>
      <c r="B19" s="237">
        <v>121956</v>
      </c>
      <c r="C19" s="237">
        <v>56805</v>
      </c>
      <c r="D19" s="237">
        <v>681506</v>
      </c>
      <c r="E19" s="237">
        <v>588169</v>
      </c>
      <c r="F19" s="238">
        <v>-13.695697470014929</v>
      </c>
    </row>
    <row r="20" spans="1:7" ht="15.6" customHeight="1" x14ac:dyDescent="0.25">
      <c r="A20" s="236" t="s">
        <v>142</v>
      </c>
      <c r="B20" s="237">
        <v>126305</v>
      </c>
      <c r="C20" s="237">
        <v>165472</v>
      </c>
      <c r="D20" s="237">
        <v>1366744</v>
      </c>
      <c r="E20" s="237">
        <v>1638762</v>
      </c>
      <c r="F20" s="238">
        <v>19.902629899966641</v>
      </c>
    </row>
    <row r="21" spans="1:7" ht="15.6" customHeight="1" x14ac:dyDescent="0.25">
      <c r="A21" s="236" t="s">
        <v>149</v>
      </c>
      <c r="B21" s="237">
        <v>209838</v>
      </c>
      <c r="C21" s="237">
        <v>66578</v>
      </c>
      <c r="D21" s="237">
        <v>1116506</v>
      </c>
      <c r="E21" s="237">
        <v>1217989</v>
      </c>
      <c r="F21" s="238">
        <v>9.0893376300709576</v>
      </c>
    </row>
    <row r="22" spans="1:7" ht="15.6" customHeight="1" x14ac:dyDescent="0.25">
      <c r="A22" s="236" t="s">
        <v>146</v>
      </c>
      <c r="B22" s="237">
        <v>1</v>
      </c>
      <c r="C22" s="237">
        <v>7</v>
      </c>
      <c r="D22" s="237">
        <v>9293</v>
      </c>
      <c r="E22" s="237">
        <v>5100</v>
      </c>
      <c r="F22" s="238">
        <v>-45.119982782739697</v>
      </c>
    </row>
    <row r="23" spans="1:7" ht="15.6" customHeight="1" x14ac:dyDescent="0.25">
      <c r="A23" s="236" t="s">
        <v>165</v>
      </c>
      <c r="B23" s="237">
        <v>17879</v>
      </c>
      <c r="C23" s="237">
        <v>31587</v>
      </c>
      <c r="D23" s="237">
        <v>222713</v>
      </c>
      <c r="E23" s="237">
        <v>223758</v>
      </c>
      <c r="F23" s="238">
        <v>0.469213741452009</v>
      </c>
    </row>
    <row r="24" spans="1:7" ht="15.6" customHeight="1" x14ac:dyDescent="0.25">
      <c r="A24" s="236" t="s">
        <v>141</v>
      </c>
      <c r="B24" s="237">
        <v>976</v>
      </c>
      <c r="C24" s="237">
        <v>0</v>
      </c>
      <c r="D24" s="237">
        <v>11121</v>
      </c>
      <c r="E24" s="237">
        <v>5036</v>
      </c>
      <c r="F24" s="238">
        <v>-54.7163024907832</v>
      </c>
    </row>
    <row r="25" spans="1:7" ht="15.6" customHeight="1" x14ac:dyDescent="0.25">
      <c r="A25" s="236" t="s">
        <v>140</v>
      </c>
      <c r="B25" s="237">
        <v>0</v>
      </c>
      <c r="C25" s="237">
        <v>4</v>
      </c>
      <c r="D25" s="237">
        <v>0</v>
      </c>
      <c r="E25" s="237">
        <v>96</v>
      </c>
      <c r="F25" s="238"/>
    </row>
    <row r="26" spans="1:7" ht="15.6" customHeight="1" x14ac:dyDescent="0.25">
      <c r="A26" s="236" t="s">
        <v>152</v>
      </c>
      <c r="B26" s="237">
        <v>21679</v>
      </c>
      <c r="C26" s="237">
        <v>22190</v>
      </c>
      <c r="D26" s="237">
        <v>377057</v>
      </c>
      <c r="E26" s="237">
        <v>378107</v>
      </c>
      <c r="F26" s="238">
        <v>0.27847248559235988</v>
      </c>
    </row>
    <row r="27" spans="1:7" ht="15.6" customHeight="1" x14ac:dyDescent="0.25">
      <c r="A27" s="236" t="s">
        <v>173</v>
      </c>
      <c r="B27" s="237">
        <v>0</v>
      </c>
      <c r="C27" s="237">
        <v>6510</v>
      </c>
      <c r="D27" s="237">
        <v>39700</v>
      </c>
      <c r="E27" s="237">
        <v>89084</v>
      </c>
      <c r="F27" s="238">
        <v>124.39294710327459</v>
      </c>
    </row>
    <row r="28" spans="1:7" ht="15.6" customHeight="1" x14ac:dyDescent="0.25">
      <c r="A28" s="236" t="s">
        <v>177</v>
      </c>
      <c r="B28" s="237">
        <v>0</v>
      </c>
      <c r="C28" s="237">
        <v>0</v>
      </c>
      <c r="D28" s="237">
        <v>13</v>
      </c>
      <c r="E28" s="237">
        <v>1981</v>
      </c>
      <c r="F28" s="238">
        <v>15138.461538461541</v>
      </c>
    </row>
    <row r="29" spans="1:7" ht="15.6" customHeight="1" x14ac:dyDescent="0.25">
      <c r="A29" s="236" t="s">
        <v>178</v>
      </c>
      <c r="B29" s="237">
        <v>59645</v>
      </c>
      <c r="C29" s="237">
        <v>71924</v>
      </c>
      <c r="D29" s="237">
        <v>603610</v>
      </c>
      <c r="E29" s="237">
        <v>771398</v>
      </c>
      <c r="F29" s="238">
        <v>27.797418863173231</v>
      </c>
    </row>
    <row r="30" spans="1:7" ht="15.6" customHeight="1" x14ac:dyDescent="0.25">
      <c r="A30" s="236" t="s">
        <v>179</v>
      </c>
      <c r="B30" s="237">
        <v>53223</v>
      </c>
      <c r="C30" s="237">
        <v>39638</v>
      </c>
      <c r="D30" s="237">
        <v>278704</v>
      </c>
      <c r="E30" s="237">
        <v>284149</v>
      </c>
      <c r="F30" s="238">
        <v>1.9536856306332171</v>
      </c>
    </row>
    <row r="31" spans="1:7" ht="15.6" customHeight="1" x14ac:dyDescent="0.25">
      <c r="A31" s="236" t="s">
        <v>180</v>
      </c>
      <c r="B31" s="237">
        <v>44057</v>
      </c>
      <c r="C31" s="237">
        <v>35847</v>
      </c>
      <c r="D31" s="237">
        <v>278468</v>
      </c>
      <c r="E31" s="237">
        <v>86750</v>
      </c>
      <c r="F31" s="238">
        <v>-68.847407960699258</v>
      </c>
    </row>
    <row r="32" spans="1:7" ht="15.6" customHeight="1" x14ac:dyDescent="0.25">
      <c r="A32" s="236" t="s">
        <v>181</v>
      </c>
      <c r="B32" s="237">
        <v>119611</v>
      </c>
      <c r="C32" s="237">
        <v>66674</v>
      </c>
      <c r="D32" s="237">
        <v>463406</v>
      </c>
      <c r="E32" s="237">
        <v>465926</v>
      </c>
      <c r="F32" s="238">
        <v>0.54379960552948603</v>
      </c>
    </row>
    <row r="33" spans="1:6" ht="15.6" customHeight="1" x14ac:dyDescent="0.25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  <c r="F33" s="238"/>
    </row>
    <row r="34" spans="1:6" ht="15.6" customHeight="1" x14ac:dyDescent="0.25">
      <c r="A34" s="236" t="s">
        <v>183</v>
      </c>
      <c r="B34" s="237">
        <v>7447</v>
      </c>
      <c r="C34" s="237">
        <v>18549</v>
      </c>
      <c r="D34" s="237">
        <v>70394</v>
      </c>
      <c r="E34" s="237">
        <v>52497</v>
      </c>
      <c r="F34" s="238">
        <v>-25.424041821746169</v>
      </c>
    </row>
    <row r="35" spans="1:6" ht="15.6" customHeight="1" x14ac:dyDescent="0.25">
      <c r="A35" s="240" t="s">
        <v>153</v>
      </c>
      <c r="B35" s="241">
        <f>SUM(B7:B34)</f>
        <v>1914344</v>
      </c>
      <c r="C35" s="241">
        <f>SUM(C7:C34)</f>
        <v>1664259</v>
      </c>
      <c r="D35" s="241">
        <f>SUM(D7:D34)</f>
        <v>14609364</v>
      </c>
      <c r="E35" s="241">
        <f>SUM(E7:E34)</f>
        <v>13957452</v>
      </c>
      <c r="F35" s="242">
        <f>E35*100/D35-100</f>
        <v>-4.4622887074344959</v>
      </c>
    </row>
    <row r="36" spans="1:6" ht="15.6" customHeight="1" x14ac:dyDescent="0.25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3" priority="2">
      <formula>MOD(ROW(),2)=0</formula>
    </cfRule>
  </conditionalFormatting>
  <conditionalFormatting sqref="F7:F35">
    <cfRule type="expression" dxfId="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931AF8-53F8-4B62-BA46-3CF93A29D05F}">
  <sheetPr codeName="Hoja4"/>
  <dimension ref="A1:O49"/>
  <sheetViews>
    <sheetView zoomScale="75" zoomScaleNormal="75" workbookViewId="0"/>
  </sheetViews>
  <sheetFormatPr baseColWidth="10" defaultColWidth="11.42578125" defaultRowHeight="15" x14ac:dyDescent="0.25"/>
  <cols>
    <col min="1" max="1" width="20.85546875" customWidth="1"/>
    <col min="2" max="2" width="46" customWidth="1"/>
    <col min="3" max="5" width="14.7109375" customWidth="1"/>
    <col min="6" max="6" width="8" customWidth="1"/>
    <col min="7" max="9" width="14.7109375" customWidth="1"/>
    <col min="10" max="10" width="8" customWidth="1"/>
    <col min="11" max="13" width="14.7109375" customWidth="1"/>
    <col min="14" max="14" width="8" customWidth="1"/>
  </cols>
  <sheetData>
    <row r="1" spans="1:15" ht="20.25" x14ac:dyDescent="0.25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20.25" x14ac:dyDescent="0.25">
      <c r="A2" s="79"/>
      <c r="B2" s="79"/>
      <c r="C2" s="82"/>
    </row>
    <row r="3" spans="1:15" ht="20.25" x14ac:dyDescent="0.25">
      <c r="A3" s="82"/>
      <c r="B3" s="82"/>
      <c r="C3" s="82"/>
    </row>
    <row r="4" spans="1:15" x14ac:dyDescent="0.25">
      <c r="A4" s="83" t="s">
        <v>51</v>
      </c>
      <c r="B4" s="31"/>
      <c r="N4" s="113" t="s">
        <v>172</v>
      </c>
    </row>
    <row r="5" spans="1:15" x14ac:dyDescent="0.25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 x14ac:dyDescent="0.25">
      <c r="A6" s="204" t="s">
        <v>88</v>
      </c>
      <c r="B6" s="204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 x14ac:dyDescent="0.25">
      <c r="A7" s="204"/>
      <c r="B7" s="204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 x14ac:dyDescent="0.25">
      <c r="A8" s="205" t="s">
        <v>90</v>
      </c>
      <c r="B8" s="102" t="s">
        <v>91</v>
      </c>
      <c r="C8" s="103"/>
      <c r="D8" s="92"/>
      <c r="E8" s="98">
        <f>D8-C8</f>
        <v>0</v>
      </c>
      <c r="F8" s="104" t="e">
        <f>((D8*100/C8)-100)</f>
        <v>#DIV/0!</v>
      </c>
      <c r="G8" s="91"/>
      <c r="H8" s="92"/>
      <c r="I8" s="98">
        <f>H8-G8</f>
        <v>0</v>
      </c>
      <c r="J8" s="104" t="e">
        <f>((H8*100/G8)-100)</f>
        <v>#DIV/0!</v>
      </c>
      <c r="K8" s="91"/>
      <c r="L8" s="92"/>
      <c r="M8" s="98">
        <f>L8-K8</f>
        <v>0</v>
      </c>
      <c r="N8" s="104" t="e">
        <f>((L8*100/K8)-100)</f>
        <v>#DIV/0!</v>
      </c>
      <c r="O8" s="132"/>
    </row>
    <row r="9" spans="1:15" x14ac:dyDescent="0.25">
      <c r="A9" s="205"/>
      <c r="B9" s="116" t="s">
        <v>92</v>
      </c>
      <c r="C9" s="117"/>
      <c r="D9" s="115"/>
      <c r="E9" s="86">
        <f>D9-C9</f>
        <v>0</v>
      </c>
      <c r="F9" s="87" t="e">
        <f>((D9*100/C9)-100)</f>
        <v>#DIV/0!</v>
      </c>
      <c r="G9" s="128"/>
      <c r="H9" s="115"/>
      <c r="I9" s="86">
        <f>H9-G9</f>
        <v>0</v>
      </c>
      <c r="J9" s="87" t="e">
        <f>((H9*100/G9)-100)</f>
        <v>#DIV/0!</v>
      </c>
      <c r="K9" s="128"/>
      <c r="L9" s="115"/>
      <c r="M9" s="86">
        <f>L9-K9</f>
        <v>0</v>
      </c>
      <c r="N9" s="89" t="e">
        <f>((L9*100/K9)-100)</f>
        <v>#DIV/0!</v>
      </c>
    </row>
    <row r="10" spans="1:15" x14ac:dyDescent="0.25">
      <c r="A10" s="205"/>
      <c r="B10" s="90" t="s">
        <v>93</v>
      </c>
      <c r="C10" s="93"/>
      <c r="D10" s="94"/>
      <c r="E10" s="86">
        <f t="shared" ref="E10:E15" si="0">D10-C10</f>
        <v>0</v>
      </c>
      <c r="F10" s="87" t="e">
        <f t="shared" ref="F10:F16" si="1">((D10*100/C10)-100)</f>
        <v>#DIV/0!</v>
      </c>
      <c r="G10" s="95"/>
      <c r="H10" s="94"/>
      <c r="I10" s="86">
        <f t="shared" ref="I10:I15" si="2">H10-G10</f>
        <v>0</v>
      </c>
      <c r="J10" s="87" t="e">
        <f t="shared" ref="J10:J16" si="3">((H10*100/G10)-100)</f>
        <v>#DIV/0!</v>
      </c>
      <c r="K10" s="95"/>
      <c r="L10" s="94"/>
      <c r="M10" s="86">
        <f t="shared" ref="M10:M15" si="4">L10-K10</f>
        <v>0</v>
      </c>
      <c r="N10" s="89" t="e">
        <f t="shared" ref="N10:N16" si="5">((L10*100/K10)-100)</f>
        <v>#DIV/0!</v>
      </c>
    </row>
    <row r="11" spans="1:15" x14ac:dyDescent="0.25">
      <c r="A11" s="205"/>
      <c r="B11" s="116" t="s">
        <v>94</v>
      </c>
      <c r="C11" s="117"/>
      <c r="D11" s="115"/>
      <c r="E11" s="86">
        <f t="shared" si="0"/>
        <v>0</v>
      </c>
      <c r="F11" s="87" t="e">
        <f t="shared" si="1"/>
        <v>#DIV/0!</v>
      </c>
      <c r="G11" s="128"/>
      <c r="H11" s="115"/>
      <c r="I11" s="86">
        <f t="shared" si="2"/>
        <v>0</v>
      </c>
      <c r="J11" s="87" t="e">
        <f t="shared" si="3"/>
        <v>#DIV/0!</v>
      </c>
      <c r="K11" s="128"/>
      <c r="L11" s="115"/>
      <c r="M11" s="86">
        <f t="shared" si="4"/>
        <v>0</v>
      </c>
      <c r="N11" s="89" t="e">
        <f t="shared" si="5"/>
        <v>#DIV/0!</v>
      </c>
    </row>
    <row r="12" spans="1:15" x14ac:dyDescent="0.25">
      <c r="A12" s="205"/>
      <c r="B12" s="90" t="s">
        <v>95</v>
      </c>
      <c r="C12" s="93"/>
      <c r="D12" s="94"/>
      <c r="E12" s="86">
        <f t="shared" si="0"/>
        <v>0</v>
      </c>
      <c r="F12" s="87" t="e">
        <f t="shared" si="1"/>
        <v>#DIV/0!</v>
      </c>
      <c r="G12" s="95"/>
      <c r="H12" s="94"/>
      <c r="I12" s="86">
        <f t="shared" si="2"/>
        <v>0</v>
      </c>
      <c r="J12" s="87" t="e">
        <f t="shared" si="3"/>
        <v>#DIV/0!</v>
      </c>
      <c r="K12" s="95"/>
      <c r="L12" s="94"/>
      <c r="M12" s="86">
        <f t="shared" si="4"/>
        <v>0</v>
      </c>
      <c r="N12" s="89" t="e">
        <f t="shared" si="5"/>
        <v>#DIV/0!</v>
      </c>
    </row>
    <row r="13" spans="1:15" x14ac:dyDescent="0.25">
      <c r="A13" s="205"/>
      <c r="B13" s="116" t="s">
        <v>96</v>
      </c>
      <c r="C13" s="117"/>
      <c r="D13" s="115"/>
      <c r="E13" s="86">
        <f t="shared" si="0"/>
        <v>0</v>
      </c>
      <c r="F13" s="87" t="e">
        <f t="shared" si="1"/>
        <v>#DIV/0!</v>
      </c>
      <c r="G13" s="128"/>
      <c r="H13" s="115"/>
      <c r="I13" s="86">
        <f t="shared" si="2"/>
        <v>0</v>
      </c>
      <c r="J13" s="87" t="e">
        <f t="shared" si="3"/>
        <v>#DIV/0!</v>
      </c>
      <c r="K13" s="128"/>
      <c r="L13" s="115"/>
      <c r="M13" s="86">
        <f t="shared" si="4"/>
        <v>0</v>
      </c>
      <c r="N13" s="89" t="e">
        <f t="shared" si="5"/>
        <v>#DIV/0!</v>
      </c>
    </row>
    <row r="14" spans="1:15" x14ac:dyDescent="0.25">
      <c r="A14" s="205"/>
      <c r="B14" s="90" t="s">
        <v>97</v>
      </c>
      <c r="C14" s="93"/>
      <c r="D14" s="94"/>
      <c r="E14" s="86">
        <f t="shared" si="0"/>
        <v>0</v>
      </c>
      <c r="F14" s="87" t="e">
        <f t="shared" si="1"/>
        <v>#DIV/0!</v>
      </c>
      <c r="G14" s="95"/>
      <c r="H14" s="94"/>
      <c r="I14" s="86">
        <f t="shared" si="2"/>
        <v>0</v>
      </c>
      <c r="J14" s="87" t="e">
        <f t="shared" si="3"/>
        <v>#DIV/0!</v>
      </c>
      <c r="K14" s="95"/>
      <c r="L14" s="94"/>
      <c r="M14" s="86">
        <f t="shared" si="4"/>
        <v>0</v>
      </c>
      <c r="N14" s="89" t="e">
        <f t="shared" si="5"/>
        <v>#DIV/0!</v>
      </c>
    </row>
    <row r="15" spans="1:15" x14ac:dyDescent="0.25">
      <c r="A15" s="205"/>
      <c r="B15" s="116" t="s">
        <v>98</v>
      </c>
      <c r="C15" s="117"/>
      <c r="D15" s="115"/>
      <c r="E15" s="86">
        <f t="shared" si="0"/>
        <v>0</v>
      </c>
      <c r="F15" s="87" t="e">
        <f t="shared" si="1"/>
        <v>#DIV/0!</v>
      </c>
      <c r="G15" s="128"/>
      <c r="H15" s="115"/>
      <c r="I15" s="86">
        <f t="shared" si="2"/>
        <v>0</v>
      </c>
      <c r="J15" s="87" t="e">
        <f t="shared" si="3"/>
        <v>#DIV/0!</v>
      </c>
      <c r="K15" s="128"/>
      <c r="L15" s="115"/>
      <c r="M15" s="86">
        <f t="shared" si="4"/>
        <v>0</v>
      </c>
      <c r="N15" s="89" t="e">
        <f t="shared" si="5"/>
        <v>#DIV/0!</v>
      </c>
    </row>
    <row r="16" spans="1:15" x14ac:dyDescent="0.25">
      <c r="A16" s="205"/>
      <c r="B16" s="105" t="s">
        <v>99</v>
      </c>
      <c r="C16" s="106"/>
      <c r="D16" s="97"/>
      <c r="E16" s="100">
        <f>D16-C16</f>
        <v>0</v>
      </c>
      <c r="F16" s="87" t="e">
        <f t="shared" si="1"/>
        <v>#DIV/0!</v>
      </c>
      <c r="G16" s="96"/>
      <c r="H16" s="97"/>
      <c r="I16" s="100">
        <f>H16-G16</f>
        <v>0</v>
      </c>
      <c r="J16" s="87" t="e">
        <f t="shared" si="3"/>
        <v>#DIV/0!</v>
      </c>
      <c r="K16" s="96"/>
      <c r="L16" s="97"/>
      <c r="M16" s="100">
        <f>L16-K16</f>
        <v>0</v>
      </c>
      <c r="N16" s="89" t="e">
        <f t="shared" si="5"/>
        <v>#DIV/0!</v>
      </c>
    </row>
    <row r="17" spans="1:14" x14ac:dyDescent="0.25">
      <c r="A17" s="201" t="s">
        <v>100</v>
      </c>
      <c r="B17" s="118" t="s">
        <v>101</v>
      </c>
      <c r="C17" s="119"/>
      <c r="D17" s="120"/>
      <c r="E17" s="98">
        <f>D17-C17</f>
        <v>0</v>
      </c>
      <c r="F17" s="104" t="e">
        <f>((D17*100/C17)-100)</f>
        <v>#DIV/0!</v>
      </c>
      <c r="G17" s="129"/>
      <c r="H17" s="120"/>
      <c r="I17" s="98">
        <f>H17-G17</f>
        <v>0</v>
      </c>
      <c r="J17" s="104" t="e">
        <f>((H17*100/G17)-100)</f>
        <v>#DIV/0!</v>
      </c>
      <c r="K17" s="129"/>
      <c r="L17" s="120"/>
      <c r="M17" s="98">
        <f>L17-K17</f>
        <v>0</v>
      </c>
      <c r="N17" s="99" t="e">
        <f>((L17*100/K17)-100)</f>
        <v>#DIV/0!</v>
      </c>
    </row>
    <row r="18" spans="1:14" x14ac:dyDescent="0.25">
      <c r="A18" s="201"/>
      <c r="B18" s="90" t="s">
        <v>102</v>
      </c>
      <c r="C18" s="93"/>
      <c r="D18" s="94"/>
      <c r="E18" s="86">
        <f>D18-C18</f>
        <v>0</v>
      </c>
      <c r="F18" s="87" t="e">
        <f>((D18*100/C18)-100)</f>
        <v>#DIV/0!</v>
      </c>
      <c r="G18" s="95"/>
      <c r="H18" s="94"/>
      <c r="I18" s="86">
        <f>H18-G18</f>
        <v>0</v>
      </c>
      <c r="J18" s="87" t="e">
        <f>((H18*100/G18)-100)</f>
        <v>#DIV/0!</v>
      </c>
      <c r="K18" s="95"/>
      <c r="L18" s="94"/>
      <c r="M18" s="86">
        <f>L18-K18</f>
        <v>0</v>
      </c>
      <c r="N18" s="89" t="e">
        <f>((L18*100/K18)-100)</f>
        <v>#DIV/0!</v>
      </c>
    </row>
    <row r="19" spans="1:14" x14ac:dyDescent="0.25">
      <c r="A19" s="201"/>
      <c r="B19" s="116" t="s">
        <v>103</v>
      </c>
      <c r="C19" s="117"/>
      <c r="D19" s="115"/>
      <c r="E19" s="86">
        <f t="shared" ref="E19:E20" si="6">D19-C19</f>
        <v>0</v>
      </c>
      <c r="F19" s="87" t="e">
        <f t="shared" ref="F19:F20" si="7">((D19*100/C19)-100)</f>
        <v>#DIV/0!</v>
      </c>
      <c r="G19" s="128"/>
      <c r="H19" s="115"/>
      <c r="I19" s="86">
        <f t="shared" ref="I19:I20" si="8">H19-G19</f>
        <v>0</v>
      </c>
      <c r="J19" s="87" t="e">
        <f t="shared" ref="J19:J20" si="9">((H19*100/G19)-100)</f>
        <v>#DIV/0!</v>
      </c>
      <c r="K19" s="128"/>
      <c r="L19" s="115"/>
      <c r="M19" s="86">
        <f t="shared" ref="M19:M20" si="10">L19-K19</f>
        <v>0</v>
      </c>
      <c r="N19" s="89" t="e">
        <f t="shared" ref="N19:N20" si="11">((L19*100/K19)-100)</f>
        <v>#DIV/0!</v>
      </c>
    </row>
    <row r="20" spans="1:14" x14ac:dyDescent="0.25">
      <c r="A20" s="201"/>
      <c r="B20" s="90" t="s">
        <v>104</v>
      </c>
      <c r="C20" s="93"/>
      <c r="D20" s="94"/>
      <c r="E20" s="86">
        <f t="shared" si="6"/>
        <v>0</v>
      </c>
      <c r="F20" s="87" t="e">
        <f t="shared" si="7"/>
        <v>#DIV/0!</v>
      </c>
      <c r="G20" s="95"/>
      <c r="H20" s="94"/>
      <c r="I20" s="86">
        <f t="shared" si="8"/>
        <v>0</v>
      </c>
      <c r="J20" s="87" t="e">
        <f t="shared" si="9"/>
        <v>#DIV/0!</v>
      </c>
      <c r="K20" s="95"/>
      <c r="L20" s="94"/>
      <c r="M20" s="86">
        <f t="shared" si="10"/>
        <v>0</v>
      </c>
      <c r="N20" s="89" t="e">
        <f t="shared" si="11"/>
        <v>#DIV/0!</v>
      </c>
    </row>
    <row r="21" spans="1:14" x14ac:dyDescent="0.25">
      <c r="A21" s="201"/>
      <c r="B21" s="121" t="s">
        <v>105</v>
      </c>
      <c r="C21" s="122"/>
      <c r="D21" s="123"/>
      <c r="E21" s="100">
        <f t="shared" ref="E21:E32" si="12">D21-C21</f>
        <v>0</v>
      </c>
      <c r="F21" s="87" t="e">
        <f t="shared" ref="F21:F32" si="13">((D21*100/C21)-100)</f>
        <v>#DIV/0!</v>
      </c>
      <c r="G21" s="130"/>
      <c r="H21" s="123"/>
      <c r="I21" s="100">
        <f t="shared" ref="I21:I32" si="14">H21-G21</f>
        <v>0</v>
      </c>
      <c r="J21" s="87" t="e">
        <f t="shared" ref="J21:J32" si="15">((H21*100/G21)-100)</f>
        <v>#DIV/0!</v>
      </c>
      <c r="K21" s="130"/>
      <c r="L21" s="123"/>
      <c r="M21" s="100">
        <f t="shared" ref="M21:M32" si="16">L21-K21</f>
        <v>0</v>
      </c>
      <c r="N21" s="89" t="e">
        <f t="shared" ref="N21:N32" si="17">((L21*100/K21)-100)</f>
        <v>#DIV/0!</v>
      </c>
    </row>
    <row r="22" spans="1:14" x14ac:dyDescent="0.25">
      <c r="A22" s="201" t="s">
        <v>106</v>
      </c>
      <c r="B22" s="102" t="s">
        <v>107</v>
      </c>
      <c r="C22" s="103"/>
      <c r="D22" s="92"/>
      <c r="E22" s="98">
        <f t="shared" si="12"/>
        <v>0</v>
      </c>
      <c r="F22" s="104" t="e">
        <f t="shared" si="13"/>
        <v>#DIV/0!</v>
      </c>
      <c r="G22" s="91"/>
      <c r="H22" s="92"/>
      <c r="I22" s="98">
        <f t="shared" si="14"/>
        <v>0</v>
      </c>
      <c r="J22" s="104" t="e">
        <f t="shared" si="15"/>
        <v>#DIV/0!</v>
      </c>
      <c r="K22" s="91"/>
      <c r="L22" s="92"/>
      <c r="M22" s="98">
        <f t="shared" si="16"/>
        <v>0</v>
      </c>
      <c r="N22" s="99" t="e">
        <f t="shared" si="17"/>
        <v>#DIV/0!</v>
      </c>
    </row>
    <row r="23" spans="1:14" x14ac:dyDescent="0.25">
      <c r="A23" s="201"/>
      <c r="B23" s="121" t="s">
        <v>108</v>
      </c>
      <c r="C23" s="122"/>
      <c r="D23" s="123"/>
      <c r="E23" s="100">
        <f t="shared" si="12"/>
        <v>0</v>
      </c>
      <c r="F23" s="107" t="e">
        <f t="shared" si="13"/>
        <v>#DIV/0!</v>
      </c>
      <c r="G23" s="130"/>
      <c r="H23" s="123"/>
      <c r="I23" s="100">
        <f t="shared" si="14"/>
        <v>0</v>
      </c>
      <c r="J23" s="107" t="e">
        <f t="shared" si="15"/>
        <v>#DIV/0!</v>
      </c>
      <c r="K23" s="130"/>
      <c r="L23" s="123"/>
      <c r="M23" s="100">
        <f t="shared" si="16"/>
        <v>0</v>
      </c>
      <c r="N23" s="101" t="e">
        <f t="shared" si="17"/>
        <v>#DIV/0!</v>
      </c>
    </row>
    <row r="24" spans="1:14" x14ac:dyDescent="0.25">
      <c r="A24" s="201" t="s">
        <v>109</v>
      </c>
      <c r="B24" s="102" t="s">
        <v>110</v>
      </c>
      <c r="C24" s="103"/>
      <c r="D24" s="92"/>
      <c r="E24" s="98">
        <f t="shared" si="12"/>
        <v>0</v>
      </c>
      <c r="F24" s="104" t="e">
        <f t="shared" si="13"/>
        <v>#DIV/0!</v>
      </c>
      <c r="G24" s="91"/>
      <c r="H24" s="92"/>
      <c r="I24" s="98">
        <f t="shared" si="14"/>
        <v>0</v>
      </c>
      <c r="J24" s="104" t="e">
        <f t="shared" si="15"/>
        <v>#DIV/0!</v>
      </c>
      <c r="K24" s="91"/>
      <c r="L24" s="92"/>
      <c r="M24" s="98">
        <f t="shared" si="16"/>
        <v>0</v>
      </c>
      <c r="N24" s="99" t="e">
        <f t="shared" si="17"/>
        <v>#DIV/0!</v>
      </c>
    </row>
    <row r="25" spans="1:14" x14ac:dyDescent="0.25">
      <c r="A25" s="201"/>
      <c r="B25" s="116" t="s">
        <v>111</v>
      </c>
      <c r="C25" s="117"/>
      <c r="D25" s="115"/>
      <c r="E25" s="86">
        <f t="shared" si="12"/>
        <v>0</v>
      </c>
      <c r="F25" s="87" t="e">
        <f t="shared" si="13"/>
        <v>#DIV/0!</v>
      </c>
      <c r="G25" s="128"/>
      <c r="H25" s="115"/>
      <c r="I25" s="86">
        <f t="shared" si="14"/>
        <v>0</v>
      </c>
      <c r="J25" s="87" t="e">
        <f t="shared" si="15"/>
        <v>#DIV/0!</v>
      </c>
      <c r="K25" s="128"/>
      <c r="L25" s="115"/>
      <c r="M25" s="86">
        <f t="shared" si="16"/>
        <v>0</v>
      </c>
      <c r="N25" s="89" t="e">
        <f t="shared" si="17"/>
        <v>#DIV/0!</v>
      </c>
    </row>
    <row r="26" spans="1:14" x14ac:dyDescent="0.25">
      <c r="A26" s="201"/>
      <c r="B26" s="108" t="s">
        <v>112</v>
      </c>
      <c r="C26" s="106"/>
      <c r="D26" s="97"/>
      <c r="E26" s="100">
        <f t="shared" si="12"/>
        <v>0</v>
      </c>
      <c r="F26" s="87" t="e">
        <f t="shared" si="13"/>
        <v>#DIV/0!</v>
      </c>
      <c r="G26" s="96"/>
      <c r="H26" s="97"/>
      <c r="I26" s="100">
        <f t="shared" si="14"/>
        <v>0</v>
      </c>
      <c r="J26" s="87" t="e">
        <f t="shared" si="15"/>
        <v>#DIV/0!</v>
      </c>
      <c r="K26" s="96"/>
      <c r="L26" s="97"/>
      <c r="M26" s="100">
        <f t="shared" si="16"/>
        <v>0</v>
      </c>
      <c r="N26" s="89" t="e">
        <f t="shared" si="17"/>
        <v>#DIV/0!</v>
      </c>
    </row>
    <row r="27" spans="1:14" ht="25.5" x14ac:dyDescent="0.25">
      <c r="A27" s="112" t="s">
        <v>113</v>
      </c>
      <c r="B27" s="124" t="s">
        <v>114</v>
      </c>
      <c r="C27" s="125"/>
      <c r="D27" s="126"/>
      <c r="E27" s="109">
        <f t="shared" si="12"/>
        <v>0</v>
      </c>
      <c r="F27" s="110" t="e">
        <f t="shared" si="13"/>
        <v>#DIV/0!</v>
      </c>
      <c r="G27" s="131"/>
      <c r="H27" s="126"/>
      <c r="I27" s="109">
        <f t="shared" si="14"/>
        <v>0</v>
      </c>
      <c r="J27" s="110" t="e">
        <f t="shared" si="15"/>
        <v>#DIV/0!</v>
      </c>
      <c r="K27" s="131"/>
      <c r="L27" s="126"/>
      <c r="M27" s="109">
        <f t="shared" si="16"/>
        <v>0</v>
      </c>
      <c r="N27" s="111" t="e">
        <f t="shared" si="17"/>
        <v>#DIV/0!</v>
      </c>
    </row>
    <row r="28" spans="1:14" x14ac:dyDescent="0.25">
      <c r="A28" s="201" t="s">
        <v>115</v>
      </c>
      <c r="B28" s="102" t="s">
        <v>116</v>
      </c>
      <c r="C28" s="103"/>
      <c r="D28" s="92"/>
      <c r="E28" s="86">
        <f t="shared" si="12"/>
        <v>0</v>
      </c>
      <c r="F28" s="104" t="e">
        <f t="shared" si="13"/>
        <v>#DIV/0!</v>
      </c>
      <c r="G28" s="91"/>
      <c r="H28" s="92"/>
      <c r="I28" s="86">
        <f t="shared" si="14"/>
        <v>0</v>
      </c>
      <c r="J28" s="104" t="e">
        <f t="shared" si="15"/>
        <v>#DIV/0!</v>
      </c>
      <c r="K28" s="91"/>
      <c r="L28" s="92"/>
      <c r="M28" s="86">
        <f t="shared" si="16"/>
        <v>0</v>
      </c>
      <c r="N28" s="99" t="e">
        <f t="shared" si="17"/>
        <v>#DIV/0!</v>
      </c>
    </row>
    <row r="29" spans="1:14" x14ac:dyDescent="0.25">
      <c r="A29" s="201"/>
      <c r="B29" s="116" t="s">
        <v>117</v>
      </c>
      <c r="C29" s="117"/>
      <c r="D29" s="115"/>
      <c r="E29" s="86">
        <f t="shared" si="12"/>
        <v>0</v>
      </c>
      <c r="F29" s="87" t="e">
        <f t="shared" si="13"/>
        <v>#DIV/0!</v>
      </c>
      <c r="G29" s="128"/>
      <c r="H29" s="115"/>
      <c r="I29" s="86">
        <f t="shared" si="14"/>
        <v>0</v>
      </c>
      <c r="J29" s="87" t="e">
        <f t="shared" si="15"/>
        <v>#DIV/0!</v>
      </c>
      <c r="K29" s="128"/>
      <c r="L29" s="115"/>
      <c r="M29" s="86">
        <f t="shared" si="16"/>
        <v>0</v>
      </c>
      <c r="N29" s="89" t="e">
        <f t="shared" si="17"/>
        <v>#DIV/0!</v>
      </c>
    </row>
    <row r="30" spans="1:14" x14ac:dyDescent="0.25">
      <c r="A30" s="201"/>
      <c r="B30" s="105" t="s">
        <v>118</v>
      </c>
      <c r="C30" s="106"/>
      <c r="D30" s="97"/>
      <c r="E30" s="100">
        <f t="shared" si="12"/>
        <v>0</v>
      </c>
      <c r="F30" s="107" t="e">
        <f t="shared" si="13"/>
        <v>#DIV/0!</v>
      </c>
      <c r="G30" s="96"/>
      <c r="H30" s="97"/>
      <c r="I30" s="100">
        <f t="shared" si="14"/>
        <v>0</v>
      </c>
      <c r="J30" s="107" t="e">
        <f t="shared" si="15"/>
        <v>#DIV/0!</v>
      </c>
      <c r="K30" s="96"/>
      <c r="L30" s="97"/>
      <c r="M30" s="100">
        <f t="shared" si="16"/>
        <v>0</v>
      </c>
      <c r="N30" s="101" t="e">
        <f t="shared" si="17"/>
        <v>#DIV/0!</v>
      </c>
    </row>
    <row r="31" spans="1:14" x14ac:dyDescent="0.25">
      <c r="A31" s="201" t="s">
        <v>119</v>
      </c>
      <c r="B31" s="118" t="s">
        <v>120</v>
      </c>
      <c r="C31" s="119"/>
      <c r="D31" s="120"/>
      <c r="E31" s="86">
        <f t="shared" si="12"/>
        <v>0</v>
      </c>
      <c r="F31" s="104" t="e">
        <f t="shared" si="13"/>
        <v>#DIV/0!</v>
      </c>
      <c r="G31" s="129"/>
      <c r="H31" s="120"/>
      <c r="I31" s="86">
        <f t="shared" si="14"/>
        <v>0</v>
      </c>
      <c r="J31" s="104" t="e">
        <f t="shared" si="15"/>
        <v>#DIV/0!</v>
      </c>
      <c r="K31" s="129"/>
      <c r="L31" s="120"/>
      <c r="M31" s="86">
        <f t="shared" si="16"/>
        <v>0</v>
      </c>
      <c r="N31" s="99" t="e">
        <f t="shared" si="17"/>
        <v>#DIV/0!</v>
      </c>
    </row>
    <row r="32" spans="1:14" x14ac:dyDescent="0.25">
      <c r="A32" s="201"/>
      <c r="B32" s="90" t="s">
        <v>121</v>
      </c>
      <c r="C32" s="93"/>
      <c r="D32" s="94"/>
      <c r="E32" s="86">
        <f t="shared" si="12"/>
        <v>0</v>
      </c>
      <c r="F32" s="87" t="e">
        <f t="shared" si="13"/>
        <v>#DIV/0!</v>
      </c>
      <c r="G32" s="95"/>
      <c r="H32" s="94"/>
      <c r="I32" s="86">
        <f t="shared" si="14"/>
        <v>0</v>
      </c>
      <c r="J32" s="87" t="e">
        <f t="shared" si="15"/>
        <v>#DIV/0!</v>
      </c>
      <c r="K32" s="95"/>
      <c r="L32" s="94"/>
      <c r="M32" s="86">
        <f t="shared" si="16"/>
        <v>0</v>
      </c>
      <c r="N32" s="89" t="e">
        <f t="shared" si="17"/>
        <v>#DIV/0!</v>
      </c>
    </row>
    <row r="33" spans="1:14" x14ac:dyDescent="0.25">
      <c r="A33" s="201"/>
      <c r="B33" s="116" t="s">
        <v>122</v>
      </c>
      <c r="C33" s="117"/>
      <c r="D33" s="115"/>
      <c r="E33" s="86">
        <f t="shared" ref="E33:E39" si="18">D33-C33</f>
        <v>0</v>
      </c>
      <c r="F33" s="87" t="e">
        <f t="shared" ref="F33:F40" si="19">((D33*100/C33)-100)</f>
        <v>#DIV/0!</v>
      </c>
      <c r="G33" s="128"/>
      <c r="H33" s="115"/>
      <c r="I33" s="86">
        <f t="shared" ref="I33:I39" si="20">H33-G33</f>
        <v>0</v>
      </c>
      <c r="J33" s="87" t="e">
        <f t="shared" ref="J33:J40" si="21">((H33*100/G33)-100)</f>
        <v>#DIV/0!</v>
      </c>
      <c r="K33" s="128"/>
      <c r="L33" s="115"/>
      <c r="M33" s="86">
        <f t="shared" ref="M33:M39" si="22">L33-K33</f>
        <v>0</v>
      </c>
      <c r="N33" s="89" t="e">
        <f t="shared" ref="N33:N40" si="23">((L33*100/K33)-100)</f>
        <v>#DIV/0!</v>
      </c>
    </row>
    <row r="34" spans="1:14" x14ac:dyDescent="0.25">
      <c r="A34" s="201"/>
      <c r="B34" s="90" t="s">
        <v>123</v>
      </c>
      <c r="C34" s="93"/>
      <c r="D34" s="94"/>
      <c r="E34" s="86">
        <f t="shared" si="18"/>
        <v>0</v>
      </c>
      <c r="F34" s="87" t="e">
        <f>((D34*100/C34)-100)</f>
        <v>#DIV/0!</v>
      </c>
      <c r="G34" s="95"/>
      <c r="H34" s="94"/>
      <c r="I34" s="86">
        <f t="shared" si="20"/>
        <v>0</v>
      </c>
      <c r="J34" s="87" t="e">
        <f>((H34*100/G34)-100)</f>
        <v>#DIV/0!</v>
      </c>
      <c r="K34" s="95"/>
      <c r="L34" s="94"/>
      <c r="M34" s="86">
        <f t="shared" si="22"/>
        <v>0</v>
      </c>
      <c r="N34" s="89" t="e">
        <f>((L34*100/K34)-100)</f>
        <v>#DIV/0!</v>
      </c>
    </row>
    <row r="35" spans="1:14" x14ac:dyDescent="0.25">
      <c r="A35" s="201"/>
      <c r="B35" s="116" t="s">
        <v>124</v>
      </c>
      <c r="C35" s="117"/>
      <c r="D35" s="115"/>
      <c r="E35" s="86">
        <f t="shared" si="18"/>
        <v>0</v>
      </c>
      <c r="F35" s="87" t="e">
        <f t="shared" si="19"/>
        <v>#DIV/0!</v>
      </c>
      <c r="G35" s="128"/>
      <c r="H35" s="115"/>
      <c r="I35" s="86">
        <f t="shared" si="20"/>
        <v>0</v>
      </c>
      <c r="J35" s="87" t="e">
        <f t="shared" si="21"/>
        <v>#DIV/0!</v>
      </c>
      <c r="K35" s="128"/>
      <c r="L35" s="115"/>
      <c r="M35" s="86">
        <f t="shared" si="22"/>
        <v>0</v>
      </c>
      <c r="N35" s="89" t="e">
        <f t="shared" si="23"/>
        <v>#DIV/0!</v>
      </c>
    </row>
    <row r="36" spans="1:14" x14ac:dyDescent="0.25">
      <c r="A36" s="201"/>
      <c r="B36" s="90" t="s">
        <v>125</v>
      </c>
      <c r="C36" s="93"/>
      <c r="D36" s="94"/>
      <c r="E36" s="86">
        <f t="shared" si="18"/>
        <v>0</v>
      </c>
      <c r="F36" s="87" t="e">
        <f t="shared" si="19"/>
        <v>#DIV/0!</v>
      </c>
      <c r="G36" s="95"/>
      <c r="H36" s="94"/>
      <c r="I36" s="86">
        <f t="shared" si="20"/>
        <v>0</v>
      </c>
      <c r="J36" s="87" t="e">
        <f t="shared" si="21"/>
        <v>#DIV/0!</v>
      </c>
      <c r="K36" s="95"/>
      <c r="L36" s="94"/>
      <c r="M36" s="86">
        <f t="shared" si="22"/>
        <v>0</v>
      </c>
      <c r="N36" s="89" t="e">
        <f t="shared" si="23"/>
        <v>#DIV/0!</v>
      </c>
    </row>
    <row r="37" spans="1:14" x14ac:dyDescent="0.25">
      <c r="A37" s="201"/>
      <c r="B37" s="127" t="s">
        <v>126</v>
      </c>
      <c r="C37" s="117"/>
      <c r="D37" s="115"/>
      <c r="E37" s="86">
        <f t="shared" si="18"/>
        <v>0</v>
      </c>
      <c r="F37" s="87" t="e">
        <f t="shared" si="19"/>
        <v>#DIV/0!</v>
      </c>
      <c r="G37" s="128"/>
      <c r="H37" s="115"/>
      <c r="I37" s="86">
        <f t="shared" si="20"/>
        <v>0</v>
      </c>
      <c r="J37" s="87" t="e">
        <f t="shared" si="21"/>
        <v>#DIV/0!</v>
      </c>
      <c r="K37" s="128"/>
      <c r="L37" s="115"/>
      <c r="M37" s="86">
        <f t="shared" si="22"/>
        <v>0</v>
      </c>
      <c r="N37" s="89" t="e">
        <f t="shared" si="23"/>
        <v>#DIV/0!</v>
      </c>
    </row>
    <row r="38" spans="1:14" x14ac:dyDescent="0.25">
      <c r="A38" s="201"/>
      <c r="B38" s="90" t="s">
        <v>127</v>
      </c>
      <c r="C38" s="93"/>
      <c r="D38" s="94"/>
      <c r="E38" s="86">
        <f t="shared" si="18"/>
        <v>0</v>
      </c>
      <c r="F38" s="87" t="e">
        <f t="shared" si="19"/>
        <v>#DIV/0!</v>
      </c>
      <c r="G38" s="95"/>
      <c r="H38" s="94"/>
      <c r="I38" s="86">
        <f t="shared" si="20"/>
        <v>0</v>
      </c>
      <c r="J38" s="87" t="e">
        <f t="shared" si="21"/>
        <v>#DIV/0!</v>
      </c>
      <c r="K38" s="95"/>
      <c r="L38" s="94"/>
      <c r="M38" s="86">
        <f t="shared" si="22"/>
        <v>0</v>
      </c>
      <c r="N38" s="89" t="e">
        <f t="shared" si="23"/>
        <v>#DIV/0!</v>
      </c>
    </row>
    <row r="39" spans="1:14" x14ac:dyDescent="0.25">
      <c r="A39" s="201"/>
      <c r="B39" s="116" t="s">
        <v>128</v>
      </c>
      <c r="C39" s="117"/>
      <c r="D39" s="115"/>
      <c r="E39" s="86">
        <f t="shared" si="18"/>
        <v>0</v>
      </c>
      <c r="F39" s="87" t="e">
        <f t="shared" si="19"/>
        <v>#DIV/0!</v>
      </c>
      <c r="G39" s="128"/>
      <c r="H39" s="115"/>
      <c r="I39" s="86">
        <f t="shared" si="20"/>
        <v>0</v>
      </c>
      <c r="J39" s="87" t="e">
        <f t="shared" si="21"/>
        <v>#DIV/0!</v>
      </c>
      <c r="K39" s="128"/>
      <c r="L39" s="115"/>
      <c r="M39" s="86">
        <f t="shared" si="22"/>
        <v>0</v>
      </c>
      <c r="N39" s="89" t="e">
        <f t="shared" si="23"/>
        <v>#DIV/0!</v>
      </c>
    </row>
    <row r="40" spans="1:14" x14ac:dyDescent="0.25">
      <c r="A40" s="201"/>
      <c r="B40" s="105" t="s">
        <v>129</v>
      </c>
      <c r="C40" s="106"/>
      <c r="D40" s="97"/>
      <c r="E40" s="100">
        <f>D40-C40</f>
        <v>0</v>
      </c>
      <c r="F40" s="87" t="e">
        <f t="shared" si="19"/>
        <v>#DIV/0!</v>
      </c>
      <c r="G40" s="96"/>
      <c r="H40" s="97"/>
      <c r="I40" s="100">
        <f>H40-G40</f>
        <v>0</v>
      </c>
      <c r="J40" s="87" t="e">
        <f t="shared" si="21"/>
        <v>#DIV/0!</v>
      </c>
      <c r="K40" s="96"/>
      <c r="L40" s="97"/>
      <c r="M40" s="100">
        <f>L40-K40</f>
        <v>0</v>
      </c>
      <c r="N40" s="89" t="e">
        <f t="shared" si="23"/>
        <v>#DIV/0!</v>
      </c>
    </row>
    <row r="41" spans="1:14" x14ac:dyDescent="0.25">
      <c r="A41" s="201" t="s">
        <v>130</v>
      </c>
      <c r="B41" s="118" t="s">
        <v>131</v>
      </c>
      <c r="C41" s="119"/>
      <c r="D41" s="120"/>
      <c r="E41" s="98">
        <f>D41-C41</f>
        <v>0</v>
      </c>
      <c r="F41" s="104" t="e">
        <f t="shared" ref="F41:F48" si="24">((D41*100/C41)-100)</f>
        <v>#DIV/0!</v>
      </c>
      <c r="G41" s="129"/>
      <c r="H41" s="120"/>
      <c r="I41" s="98">
        <f>H41-G41</f>
        <v>0</v>
      </c>
      <c r="J41" s="104" t="e">
        <f t="shared" ref="J41:J48" si="25">((H41*100/G41)-100)</f>
        <v>#DIV/0!</v>
      </c>
      <c r="K41" s="129"/>
      <c r="L41" s="120"/>
      <c r="M41" s="98">
        <f>L41-K41</f>
        <v>0</v>
      </c>
      <c r="N41" s="99" t="e">
        <f t="shared" ref="N41:N48" si="26">((L41*100/K41)-100)</f>
        <v>#DIV/0!</v>
      </c>
    </row>
    <row r="42" spans="1:14" x14ac:dyDescent="0.25">
      <c r="A42" s="201"/>
      <c r="B42" s="90" t="s">
        <v>132</v>
      </c>
      <c r="C42" s="93"/>
      <c r="D42" s="94"/>
      <c r="E42" s="86">
        <f>D42-C42</f>
        <v>0</v>
      </c>
      <c r="F42" s="87" t="e">
        <f t="shared" si="24"/>
        <v>#DIV/0!</v>
      </c>
      <c r="G42" s="95"/>
      <c r="H42" s="94"/>
      <c r="I42" s="86">
        <f>H42-G42</f>
        <v>0</v>
      </c>
      <c r="J42" s="87" t="e">
        <f t="shared" si="25"/>
        <v>#DIV/0!</v>
      </c>
      <c r="K42" s="95"/>
      <c r="L42" s="94"/>
      <c r="M42" s="86">
        <f>L42-K42</f>
        <v>0</v>
      </c>
      <c r="N42" s="89" t="e">
        <f t="shared" si="26"/>
        <v>#DIV/0!</v>
      </c>
    </row>
    <row r="43" spans="1:14" x14ac:dyDescent="0.25">
      <c r="A43" s="201"/>
      <c r="B43" s="116" t="s">
        <v>133</v>
      </c>
      <c r="C43" s="117"/>
      <c r="D43" s="115"/>
      <c r="E43" s="86">
        <f t="shared" ref="E43:E44" si="27">D43-C43</f>
        <v>0</v>
      </c>
      <c r="F43" s="87" t="e">
        <f t="shared" si="24"/>
        <v>#DIV/0!</v>
      </c>
      <c r="G43" s="128"/>
      <c r="H43" s="115"/>
      <c r="I43" s="86">
        <f t="shared" ref="I43:I44" si="28">H43-G43</f>
        <v>0</v>
      </c>
      <c r="J43" s="87" t="e">
        <f t="shared" si="25"/>
        <v>#DIV/0!</v>
      </c>
      <c r="K43" s="128"/>
      <c r="L43" s="115"/>
      <c r="M43" s="86">
        <f t="shared" ref="M43:M44" si="29">L43-K43</f>
        <v>0</v>
      </c>
      <c r="N43" s="89" t="e">
        <f t="shared" si="26"/>
        <v>#DIV/0!</v>
      </c>
    </row>
    <row r="44" spans="1:14" x14ac:dyDescent="0.25">
      <c r="A44" s="201"/>
      <c r="B44" s="105" t="s">
        <v>134</v>
      </c>
      <c r="C44" s="106"/>
      <c r="D44" s="97"/>
      <c r="E44" s="86">
        <f t="shared" si="27"/>
        <v>0</v>
      </c>
      <c r="F44" s="107" t="e">
        <f t="shared" si="24"/>
        <v>#DIV/0!</v>
      </c>
      <c r="G44" s="96"/>
      <c r="H44" s="97"/>
      <c r="I44" s="86">
        <f t="shared" si="28"/>
        <v>0</v>
      </c>
      <c r="J44" s="107" t="e">
        <f t="shared" si="25"/>
        <v>#DIV/0!</v>
      </c>
      <c r="K44" s="96"/>
      <c r="L44" s="97"/>
      <c r="M44" s="86">
        <f t="shared" si="29"/>
        <v>0</v>
      </c>
      <c r="N44" s="101" t="e">
        <f t="shared" si="26"/>
        <v>#DIV/0!</v>
      </c>
    </row>
    <row r="45" spans="1:14" x14ac:dyDescent="0.25">
      <c r="A45" s="202" t="s">
        <v>135</v>
      </c>
      <c r="B45" s="118" t="s">
        <v>136</v>
      </c>
      <c r="C45" s="119"/>
      <c r="D45" s="120"/>
      <c r="E45" s="98">
        <f>D45-C45</f>
        <v>0</v>
      </c>
      <c r="F45" s="104" t="e">
        <f t="shared" si="24"/>
        <v>#DIV/0!</v>
      </c>
      <c r="G45" s="129"/>
      <c r="H45" s="120"/>
      <c r="I45" s="98">
        <f>H45-G45</f>
        <v>0</v>
      </c>
      <c r="J45" s="104" t="e">
        <f t="shared" si="25"/>
        <v>#DIV/0!</v>
      </c>
      <c r="K45" s="129"/>
      <c r="L45" s="120"/>
      <c r="M45" s="98">
        <f>L45-K45</f>
        <v>0</v>
      </c>
      <c r="N45" s="99" t="e">
        <f t="shared" si="26"/>
        <v>#DIV/0!</v>
      </c>
    </row>
    <row r="46" spans="1:14" x14ac:dyDescent="0.25">
      <c r="A46" s="202"/>
      <c r="B46" s="90" t="s">
        <v>137</v>
      </c>
      <c r="C46" s="93"/>
      <c r="D46" s="94"/>
      <c r="E46" s="86">
        <f>D46-C46</f>
        <v>0</v>
      </c>
      <c r="F46" s="87" t="e">
        <f t="shared" si="24"/>
        <v>#DIV/0!</v>
      </c>
      <c r="G46" s="95"/>
      <c r="H46" s="94"/>
      <c r="I46" s="86">
        <f>H46-G46</f>
        <v>0</v>
      </c>
      <c r="J46" s="87" t="e">
        <f t="shared" si="25"/>
        <v>#DIV/0!</v>
      </c>
      <c r="K46" s="95"/>
      <c r="L46" s="94"/>
      <c r="M46" s="86">
        <f>L46-K46</f>
        <v>0</v>
      </c>
      <c r="N46" s="89" t="e">
        <f t="shared" si="26"/>
        <v>#DIV/0!</v>
      </c>
    </row>
    <row r="47" spans="1:14" x14ac:dyDescent="0.25">
      <c r="A47" s="202"/>
      <c r="B47" s="121" t="s">
        <v>138</v>
      </c>
      <c r="C47" s="122"/>
      <c r="D47" s="123"/>
      <c r="E47" s="100">
        <f>D47-C47</f>
        <v>0</v>
      </c>
      <c r="F47" s="107" t="e">
        <f t="shared" si="24"/>
        <v>#DIV/0!</v>
      </c>
      <c r="G47" s="130"/>
      <c r="H47" s="123"/>
      <c r="I47" s="100">
        <f>H47-G47</f>
        <v>0</v>
      </c>
      <c r="J47" s="107" t="e">
        <f t="shared" si="25"/>
        <v>#DIV/0!</v>
      </c>
      <c r="K47" s="130"/>
      <c r="L47" s="123"/>
      <c r="M47" s="100">
        <f>L47-K47</f>
        <v>0</v>
      </c>
      <c r="N47" s="101" t="e">
        <f t="shared" si="26"/>
        <v>#DIV/0!</v>
      </c>
    </row>
    <row r="48" spans="1:14" x14ac:dyDescent="0.25">
      <c r="A48" s="203" t="s">
        <v>139</v>
      </c>
      <c r="B48" s="203"/>
      <c r="C48" s="84">
        <f>SUM(C8:C47)</f>
        <v>0</v>
      </c>
      <c r="D48" s="84">
        <f>SUM(D8:D47)</f>
        <v>0</v>
      </c>
      <c r="E48" s="84">
        <f>D48-C48</f>
        <v>0</v>
      </c>
      <c r="F48" s="85" t="e">
        <f t="shared" si="24"/>
        <v>#DIV/0!</v>
      </c>
      <c r="G48" s="84">
        <f>SUM(G8:G47)</f>
        <v>0</v>
      </c>
      <c r="H48" s="84">
        <f>SUM(H8:H47)</f>
        <v>0</v>
      </c>
      <c r="I48" s="84">
        <f>H48-G48</f>
        <v>0</v>
      </c>
      <c r="J48" s="85" t="e">
        <f t="shared" si="25"/>
        <v>#DIV/0!</v>
      </c>
      <c r="K48" s="84">
        <f>SUM(K8:K47)</f>
        <v>0</v>
      </c>
      <c r="L48" s="84">
        <f>SUM(L8:L47)</f>
        <v>0</v>
      </c>
      <c r="M48" s="84">
        <f>L48-K48</f>
        <v>0</v>
      </c>
      <c r="N48" s="85" t="e">
        <f t="shared" si="26"/>
        <v>#DIV/0!</v>
      </c>
    </row>
    <row r="49" spans="1:14" x14ac:dyDescent="0.25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</sheetData>
  <mergeCells count="19">
    <mergeCell ref="C5:F5"/>
    <mergeCell ref="G5:J5"/>
    <mergeCell ref="K5:N5"/>
    <mergeCell ref="C6:D6"/>
    <mergeCell ref="E6:F6"/>
    <mergeCell ref="G6:H6"/>
    <mergeCell ref="I6:J6"/>
    <mergeCell ref="K6:L6"/>
    <mergeCell ref="M6:N6"/>
    <mergeCell ref="A6:B7"/>
    <mergeCell ref="A8:A16"/>
    <mergeCell ref="A17:A21"/>
    <mergeCell ref="A22:A23"/>
    <mergeCell ref="A24:A26"/>
    <mergeCell ref="A28:A30"/>
    <mergeCell ref="A31:A40"/>
    <mergeCell ref="A41:A44"/>
    <mergeCell ref="A45:A47"/>
    <mergeCell ref="A48:B48"/>
  </mergeCells>
  <conditionalFormatting sqref="E8:E47">
    <cfRule type="dataBar" priority="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{28EAD48D-4ED3-44E6-8D7B-B45CF261476F}</x14:id>
        </ext>
      </extLst>
    </cfRule>
  </conditionalFormatting>
  <conditionalFormatting sqref="E8:F48">
    <cfRule type="expression" dxfId="72" priority="8">
      <formula>E8&lt;0</formula>
    </cfRule>
  </conditionalFormatting>
  <conditionalFormatting sqref="I8:I47">
    <cfRule type="dataBar" priority="2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{DCB8A62D-9270-4BCF-A841-A4721CA02C8D}</x14:id>
        </ext>
      </extLst>
    </cfRule>
  </conditionalFormatting>
  <conditionalFormatting sqref="I8:J48">
    <cfRule type="expression" dxfId="71" priority="6">
      <formula>I8&lt;0</formula>
    </cfRule>
  </conditionalFormatting>
  <conditionalFormatting sqref="M8:M47">
    <cfRule type="dataBar" priority="1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{7D982779-69C9-49CE-8E61-72A357EFC91F}</x14:id>
        </ext>
      </extLst>
    </cfRule>
  </conditionalFormatting>
  <conditionalFormatting sqref="M8:N48">
    <cfRule type="expression" dxfId="70" priority="4">
      <formula>M8&lt;0</formula>
    </cfRule>
  </conditionalFormatting>
  <pageMargins left="0.70866141732283505" right="0.70866141732283505" top="0.74803149606299202" bottom="0.74803149606299202" header="0.31496062992126" footer="0.31496062992126"/>
  <pageSetup paperSize="9" scale="55" orientation="landscape" r:id="rId1"/>
  <ignoredErrors>
    <ignoredError sqref="E8" evalError="1" listDataValidation="1" calculatedColumn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8EAD48D-4ED3-44E6-8D7B-B45CF26147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DCB8A62D-9270-4BCF-A841-A4721CA02C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7D982779-69C9-49CE-8E61-72A357EFC9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EE08E9-DF5E-4AEA-BBD3-F3F1CE1078A6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194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 x14ac:dyDescent="0.25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 x14ac:dyDescent="0.25">
      <c r="A7" s="236" t="s">
        <v>18</v>
      </c>
      <c r="B7" s="237">
        <v>22118</v>
      </c>
      <c r="C7" s="237">
        <v>16439</v>
      </c>
      <c r="D7" s="237">
        <v>96079</v>
      </c>
      <c r="E7" s="237">
        <v>71153</v>
      </c>
      <c r="F7" s="238">
        <v>-25.943234213511801</v>
      </c>
      <c r="G7" s="6"/>
    </row>
    <row r="8" spans="1:14" s="33" customFormat="1" ht="15.6" customHeight="1" x14ac:dyDescent="0.2">
      <c r="A8" s="236" t="s">
        <v>11</v>
      </c>
      <c r="B8" s="237">
        <v>10251</v>
      </c>
      <c r="C8" s="237">
        <v>18233</v>
      </c>
      <c r="D8" s="237">
        <v>52892</v>
      </c>
      <c r="E8" s="237">
        <v>83273</v>
      </c>
      <c r="F8" s="238">
        <v>57.439688421689482</v>
      </c>
    </row>
    <row r="9" spans="1:14" ht="15.6" customHeight="1" x14ac:dyDescent="0.25">
      <c r="A9" s="236" t="s">
        <v>8</v>
      </c>
      <c r="B9" s="237">
        <v>34938</v>
      </c>
      <c r="C9" s="237">
        <v>28780</v>
      </c>
      <c r="D9" s="237">
        <v>267222</v>
      </c>
      <c r="E9" s="237">
        <v>303734</v>
      </c>
      <c r="F9" s="238">
        <v>13.66354566615024</v>
      </c>
      <c r="G9" s="6"/>
    </row>
    <row r="10" spans="1:14" ht="15.6" customHeight="1" x14ac:dyDescent="0.25">
      <c r="A10" s="236" t="s">
        <v>10</v>
      </c>
      <c r="B10" s="237">
        <v>70801</v>
      </c>
      <c r="C10" s="237">
        <v>83503</v>
      </c>
      <c r="D10" s="237">
        <v>542996</v>
      </c>
      <c r="E10" s="237">
        <v>791836</v>
      </c>
      <c r="F10" s="238">
        <v>45.827225246594821</v>
      </c>
    </row>
    <row r="11" spans="1:14" ht="15.6" customHeight="1" x14ac:dyDescent="0.25">
      <c r="A11" s="236" t="s">
        <v>9</v>
      </c>
      <c r="B11" s="237">
        <v>354735</v>
      </c>
      <c r="C11" s="237">
        <v>368154</v>
      </c>
      <c r="D11" s="237">
        <v>3298459</v>
      </c>
      <c r="E11" s="237">
        <v>3682296</v>
      </c>
      <c r="F11" s="238">
        <v>11.636858302619499</v>
      </c>
    </row>
    <row r="12" spans="1:14" ht="15.6" customHeight="1" x14ac:dyDescent="0.25">
      <c r="A12" s="236" t="s">
        <v>6</v>
      </c>
      <c r="B12" s="237">
        <v>16066</v>
      </c>
      <c r="C12" s="237">
        <v>16216</v>
      </c>
      <c r="D12" s="237">
        <v>178908</v>
      </c>
      <c r="E12" s="237">
        <v>199496</v>
      </c>
      <c r="F12" s="238">
        <v>11.50759049343797</v>
      </c>
    </row>
    <row r="13" spans="1:14" ht="15.6" customHeight="1" x14ac:dyDescent="0.25">
      <c r="A13" s="236" t="s">
        <v>175</v>
      </c>
      <c r="B13" s="237">
        <v>120</v>
      </c>
      <c r="C13" s="237">
        <v>248</v>
      </c>
      <c r="D13" s="237">
        <v>6305</v>
      </c>
      <c r="E13" s="237">
        <v>3245</v>
      </c>
      <c r="F13" s="238">
        <v>-48.53291038858049</v>
      </c>
    </row>
    <row r="14" spans="1:14" ht="15.6" customHeight="1" x14ac:dyDescent="0.25">
      <c r="A14" s="236" t="s">
        <v>148</v>
      </c>
      <c r="B14" s="237">
        <v>784893</v>
      </c>
      <c r="C14" s="237">
        <v>789183</v>
      </c>
      <c r="D14" s="237">
        <v>6365465</v>
      </c>
      <c r="E14" s="237">
        <v>6582447</v>
      </c>
      <c r="F14" s="238">
        <v>3.4087376177545541</v>
      </c>
    </row>
    <row r="15" spans="1:14" ht="15.6" customHeight="1" x14ac:dyDescent="0.25">
      <c r="A15" s="236" t="s">
        <v>145</v>
      </c>
      <c r="B15" s="237">
        <v>262345</v>
      </c>
      <c r="C15" s="237">
        <v>201612</v>
      </c>
      <c r="D15" s="237">
        <v>2135779</v>
      </c>
      <c r="E15" s="237">
        <v>2050486</v>
      </c>
      <c r="F15" s="238">
        <v>-3.9935311659118331</v>
      </c>
    </row>
    <row r="16" spans="1:14" ht="15.6" customHeight="1" x14ac:dyDescent="0.5">
      <c r="A16" s="236" t="s">
        <v>144</v>
      </c>
      <c r="B16" s="237">
        <v>24449</v>
      </c>
      <c r="C16" s="237">
        <v>16591</v>
      </c>
      <c r="D16" s="237">
        <v>246135</v>
      </c>
      <c r="E16" s="237">
        <v>210204</v>
      </c>
      <c r="F16" s="238">
        <v>-14.59808641599122</v>
      </c>
      <c r="G16" s="1"/>
    </row>
    <row r="17" spans="1:8" ht="15.6" customHeight="1" x14ac:dyDescent="0.35">
      <c r="A17" s="236" t="s">
        <v>150</v>
      </c>
      <c r="B17" s="237">
        <v>76079</v>
      </c>
      <c r="C17" s="237">
        <v>75090</v>
      </c>
      <c r="D17" s="237">
        <v>501279</v>
      </c>
      <c r="E17" s="237">
        <v>545858</v>
      </c>
      <c r="F17" s="238">
        <v>8.8930515740735245</v>
      </c>
      <c r="G17" s="2"/>
    </row>
    <row r="18" spans="1:8" ht="15.6" customHeight="1" x14ac:dyDescent="0.25">
      <c r="A18" s="236" t="s">
        <v>147</v>
      </c>
      <c r="B18" s="237">
        <v>0</v>
      </c>
      <c r="C18" s="237">
        <v>0</v>
      </c>
      <c r="D18" s="237">
        <v>0</v>
      </c>
      <c r="E18" s="237">
        <v>1734</v>
      </c>
      <c r="F18" s="238"/>
    </row>
    <row r="19" spans="1:8" ht="15.6" customHeight="1" x14ac:dyDescent="0.25">
      <c r="A19" s="236" t="s">
        <v>143</v>
      </c>
      <c r="B19" s="237">
        <v>30988</v>
      </c>
      <c r="C19" s="237">
        <v>38703</v>
      </c>
      <c r="D19" s="237">
        <v>327871</v>
      </c>
      <c r="E19" s="237">
        <v>411482</v>
      </c>
      <c r="F19" s="238">
        <v>25.501187967218812</v>
      </c>
      <c r="H19" s="248"/>
    </row>
    <row r="20" spans="1:8" ht="15.6" customHeight="1" x14ac:dyDescent="0.25">
      <c r="A20" s="236" t="s">
        <v>142</v>
      </c>
      <c r="B20" s="237">
        <v>72760</v>
      </c>
      <c r="C20" s="237">
        <v>58996</v>
      </c>
      <c r="D20" s="237">
        <v>631880</v>
      </c>
      <c r="E20" s="237">
        <v>570898</v>
      </c>
      <c r="F20" s="238">
        <v>-9.6508830790656503</v>
      </c>
    </row>
    <row r="21" spans="1:8" ht="15.6" customHeight="1" x14ac:dyDescent="0.25">
      <c r="A21" s="236" t="s">
        <v>149</v>
      </c>
      <c r="B21" s="237">
        <v>23413</v>
      </c>
      <c r="C21" s="237">
        <v>24328</v>
      </c>
      <c r="D21" s="237">
        <v>170508</v>
      </c>
      <c r="E21" s="237">
        <v>157444</v>
      </c>
      <c r="F21" s="238">
        <v>-7.6618105895324504</v>
      </c>
    </row>
    <row r="22" spans="1:8" ht="15.6" customHeight="1" x14ac:dyDescent="0.25">
      <c r="A22" s="236" t="s">
        <v>146</v>
      </c>
      <c r="B22" s="237">
        <v>18780</v>
      </c>
      <c r="C22" s="237">
        <v>12125</v>
      </c>
      <c r="D22" s="237">
        <v>143596</v>
      </c>
      <c r="E22" s="237">
        <v>428612</v>
      </c>
      <c r="F22" s="238">
        <v>198.48463745508229</v>
      </c>
    </row>
    <row r="23" spans="1:8" ht="15.6" customHeight="1" x14ac:dyDescent="0.25">
      <c r="A23" s="236" t="s">
        <v>165</v>
      </c>
      <c r="B23" s="237">
        <v>10126</v>
      </c>
      <c r="C23" s="237">
        <v>22187</v>
      </c>
      <c r="D23" s="237">
        <v>99451</v>
      </c>
      <c r="E23" s="237">
        <v>109807</v>
      </c>
      <c r="F23" s="238">
        <v>10.41316829393369</v>
      </c>
    </row>
    <row r="24" spans="1:8" ht="15.6" customHeight="1" x14ac:dyDescent="0.25">
      <c r="A24" s="236" t="s">
        <v>141</v>
      </c>
      <c r="B24" s="237">
        <v>46212</v>
      </c>
      <c r="C24" s="237">
        <v>46687</v>
      </c>
      <c r="D24" s="237">
        <v>426280</v>
      </c>
      <c r="E24" s="237">
        <v>401419</v>
      </c>
      <c r="F24" s="238">
        <v>-5.8320821994932848</v>
      </c>
    </row>
    <row r="25" spans="1:8" ht="15.6" customHeight="1" x14ac:dyDescent="0.25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8" ht="15.6" customHeight="1" x14ac:dyDescent="0.25">
      <c r="A26" s="236" t="s">
        <v>152</v>
      </c>
      <c r="B26" s="237">
        <v>4212</v>
      </c>
      <c r="C26" s="237">
        <v>1720</v>
      </c>
      <c r="D26" s="237">
        <v>43661</v>
      </c>
      <c r="E26" s="237">
        <v>54128</v>
      </c>
      <c r="F26" s="238">
        <v>23.973340051762449</v>
      </c>
    </row>
    <row r="27" spans="1:8" ht="15.6" customHeight="1" x14ac:dyDescent="0.25">
      <c r="A27" s="236" t="s">
        <v>173</v>
      </c>
      <c r="B27" s="237">
        <v>54014</v>
      </c>
      <c r="C27" s="237">
        <v>43842</v>
      </c>
      <c r="D27" s="237">
        <v>659247</v>
      </c>
      <c r="E27" s="237">
        <v>604565</v>
      </c>
      <c r="F27" s="238">
        <v>-8.294614916715588</v>
      </c>
    </row>
    <row r="28" spans="1:8" ht="15.6" customHeight="1" x14ac:dyDescent="0.25">
      <c r="A28" s="236" t="s">
        <v>177</v>
      </c>
      <c r="B28" s="237">
        <v>10383</v>
      </c>
      <c r="C28" s="237">
        <v>9254</v>
      </c>
      <c r="D28" s="237">
        <v>63277</v>
      </c>
      <c r="E28" s="237">
        <v>102428</v>
      </c>
      <c r="F28" s="238">
        <v>61.872402294672639</v>
      </c>
    </row>
    <row r="29" spans="1:8" ht="15.6" customHeight="1" x14ac:dyDescent="0.25">
      <c r="A29" s="236" t="s">
        <v>178</v>
      </c>
      <c r="B29" s="237">
        <v>113055</v>
      </c>
      <c r="C29" s="237">
        <v>112379</v>
      </c>
      <c r="D29" s="237">
        <v>1050895</v>
      </c>
      <c r="E29" s="237">
        <v>1077374</v>
      </c>
      <c r="F29" s="238">
        <v>2.519661812074474</v>
      </c>
    </row>
    <row r="30" spans="1:8" ht="15.6" customHeight="1" x14ac:dyDescent="0.25">
      <c r="A30" s="236" t="s">
        <v>179</v>
      </c>
      <c r="B30" s="237">
        <v>7321</v>
      </c>
      <c r="C30" s="237">
        <v>2936</v>
      </c>
      <c r="D30" s="237">
        <v>137328</v>
      </c>
      <c r="E30" s="237">
        <v>152967</v>
      </c>
      <c r="F30" s="238">
        <v>11.38806361412094</v>
      </c>
    </row>
    <row r="31" spans="1:8" ht="15.6" customHeight="1" x14ac:dyDescent="0.25">
      <c r="A31" s="236" t="s">
        <v>180</v>
      </c>
      <c r="B31" s="237">
        <v>15595</v>
      </c>
      <c r="C31" s="237">
        <v>17303</v>
      </c>
      <c r="D31" s="237">
        <v>338608</v>
      </c>
      <c r="E31" s="237">
        <v>408400</v>
      </c>
      <c r="F31" s="238">
        <v>20.61144450219723</v>
      </c>
    </row>
    <row r="32" spans="1:8" ht="15.6" customHeight="1" x14ac:dyDescent="0.25">
      <c r="A32" s="236" t="s">
        <v>181</v>
      </c>
      <c r="B32" s="237">
        <v>1027014</v>
      </c>
      <c r="C32" s="237">
        <v>1103933</v>
      </c>
      <c r="D32" s="237">
        <v>9161603</v>
      </c>
      <c r="E32" s="237">
        <v>9383916</v>
      </c>
      <c r="F32" s="238">
        <v>2.4265731662897849</v>
      </c>
    </row>
    <row r="33" spans="1:6" ht="15.6" customHeight="1" x14ac:dyDescent="0.25">
      <c r="A33" s="236" t="s">
        <v>182</v>
      </c>
      <c r="B33" s="237">
        <v>126033</v>
      </c>
      <c r="C33" s="237">
        <v>122210</v>
      </c>
      <c r="D33" s="237">
        <v>1286575</v>
      </c>
      <c r="E33" s="237">
        <v>1295154</v>
      </c>
      <c r="F33" s="238">
        <v>0.66680916386529532</v>
      </c>
    </row>
    <row r="34" spans="1:6" ht="15.6" customHeight="1" x14ac:dyDescent="0.25">
      <c r="A34" s="236" t="s">
        <v>183</v>
      </c>
      <c r="B34" s="237">
        <v>19060</v>
      </c>
      <c r="C34" s="237">
        <v>21850</v>
      </c>
      <c r="D34" s="237">
        <v>169888</v>
      </c>
      <c r="E34" s="237">
        <v>180589</v>
      </c>
      <c r="F34" s="238">
        <v>6.2988557167074788</v>
      </c>
    </row>
    <row r="35" spans="1:6" ht="15.6" customHeight="1" x14ac:dyDescent="0.25">
      <c r="A35" s="240" t="s">
        <v>153</v>
      </c>
      <c r="B35" s="241">
        <f>SUM(B7:B34)</f>
        <v>3235761</v>
      </c>
      <c r="C35" s="241">
        <f>SUM(C7:C34)</f>
        <v>3252502</v>
      </c>
      <c r="D35" s="241">
        <f>SUM(D7:D34)</f>
        <v>28402187</v>
      </c>
      <c r="E35" s="241">
        <f>SUM(E7:E34)</f>
        <v>29864945</v>
      </c>
      <c r="F35" s="242">
        <f>E35*100/D35-100</f>
        <v>5.1501597394594967</v>
      </c>
    </row>
    <row r="36" spans="1:6" ht="15.6" customHeight="1" x14ac:dyDescent="0.25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1" priority="2">
      <formula>MOD(ROW(),2)=0</formula>
    </cfRule>
  </conditionalFormatting>
  <conditionalFormatting sqref="F7:F35">
    <cfRule type="expression" dxfId="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E9832-C131-4F00-9F23-9F06DD332B7E}">
  <sheetPr>
    <pageSetUpPr fitToPage="1"/>
  </sheetPr>
  <dimension ref="A1:K51"/>
  <sheetViews>
    <sheetView zoomScale="80" zoomScaleNormal="80" workbookViewId="0"/>
  </sheetViews>
  <sheetFormatPr baseColWidth="10" defaultColWidth="11.42578125" defaultRowHeight="15" x14ac:dyDescent="0.2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 x14ac:dyDescent="0.25">
      <c r="A1" s="15"/>
      <c r="B1" s="16"/>
      <c r="C1" s="16"/>
      <c r="D1" s="17"/>
      <c r="E1" s="18"/>
      <c r="F1" s="17"/>
      <c r="H1" s="19"/>
      <c r="J1" s="19"/>
      <c r="K1" s="19"/>
    </row>
    <row r="2" spans="1:11" x14ac:dyDescent="0.25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 x14ac:dyDescent="0.25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 x14ac:dyDescent="0.25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 x14ac:dyDescent="0.25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 x14ac:dyDescent="0.25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 x14ac:dyDescent="0.25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 x14ac:dyDescent="0.25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 x14ac:dyDescent="0.25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 x14ac:dyDescent="0.25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 x14ac:dyDescent="0.25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 x14ac:dyDescent="0.25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 x14ac:dyDescent="0.25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 x14ac:dyDescent="0.25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 x14ac:dyDescent="0.25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 x14ac:dyDescent="0.25">
      <c r="A16" s="20"/>
      <c r="B16" s="17"/>
      <c r="C16" s="24"/>
      <c r="D16" s="27"/>
      <c r="E16" s="6"/>
      <c r="F16" s="17"/>
      <c r="H16" s="27"/>
      <c r="J16" s="27"/>
      <c r="K16" s="27"/>
    </row>
    <row r="17" spans="1:11" x14ac:dyDescent="0.25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 x14ac:dyDescent="0.25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 x14ac:dyDescent="0.25">
      <c r="A19" s="20"/>
      <c r="B19" s="17"/>
      <c r="C19" s="21"/>
      <c r="D19" s="16"/>
      <c r="E19" s="16"/>
      <c r="F19" s="27"/>
      <c r="H19" s="27"/>
      <c r="J19" s="27"/>
      <c r="K19" s="27"/>
    </row>
    <row r="20" spans="1:11" x14ac:dyDescent="0.25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 x14ac:dyDescent="0.25">
      <c r="A21" s="20"/>
      <c r="B21" s="17"/>
      <c r="C21" s="26"/>
      <c r="D21" s="27"/>
      <c r="E21" s="6"/>
      <c r="F21" s="27"/>
      <c r="H21" s="27"/>
      <c r="J21" s="27"/>
      <c r="K21" s="27"/>
    </row>
    <row r="22" spans="1:11" x14ac:dyDescent="0.25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 x14ac:dyDescent="0.25">
      <c r="A23" s="20"/>
      <c r="B23" s="17"/>
      <c r="C23" s="21"/>
      <c r="D23" s="27"/>
      <c r="E23" s="6"/>
      <c r="F23" s="27"/>
      <c r="H23" s="27"/>
      <c r="J23" s="27"/>
      <c r="K23" s="27"/>
    </row>
    <row r="24" spans="1:11" x14ac:dyDescent="0.25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 x14ac:dyDescent="0.25">
      <c r="A25" s="20"/>
      <c r="B25" s="17"/>
      <c r="C25" s="21"/>
      <c r="D25" s="27"/>
      <c r="E25" s="6"/>
      <c r="F25" s="27"/>
      <c r="H25" s="27"/>
      <c r="J25" s="27"/>
      <c r="K25" s="27"/>
    </row>
    <row r="26" spans="1:11" x14ac:dyDescent="0.25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 x14ac:dyDescent="0.25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9" x14ac:dyDescent="0.7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 ht="17.25" x14ac:dyDescent="0.35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 x14ac:dyDescent="0.25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 x14ac:dyDescent="0.25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 x14ac:dyDescent="0.25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 x14ac:dyDescent="0.25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 x14ac:dyDescent="0.25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 x14ac:dyDescent="0.25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 x14ac:dyDescent="0.25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 x14ac:dyDescent="0.25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 x14ac:dyDescent="0.25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 x14ac:dyDescent="0.25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 x14ac:dyDescent="0.25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 x14ac:dyDescent="0.25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 x14ac:dyDescent="0.25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 x14ac:dyDescent="0.25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 x14ac:dyDescent="0.25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 x14ac:dyDescent="0.25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 x14ac:dyDescent="0.25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 x14ac:dyDescent="0.25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 x14ac:dyDescent="0.25">
      <c r="A48" s="249"/>
      <c r="B48" s="250"/>
      <c r="C48" s="250"/>
      <c r="D48" s="25"/>
      <c r="E48" s="19"/>
      <c r="F48" s="19"/>
      <c r="G48" s="250"/>
      <c r="H48" s="250"/>
      <c r="I48" s="250"/>
      <c r="J48" s="250"/>
      <c r="K48" s="250"/>
    </row>
    <row r="51" spans="8:8" x14ac:dyDescent="0.25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6A042-08EE-4CC9-A44F-0317F3BAD693}">
  <sheetPr>
    <pageSetUpPr fitToPage="1"/>
  </sheetPr>
  <dimension ref="A1:AS68"/>
  <sheetViews>
    <sheetView showGridLines="0" zoomScale="70" zoomScaleNormal="70" zoomScalePageLayoutView="60" workbookViewId="0"/>
  </sheetViews>
  <sheetFormatPr baseColWidth="10" defaultColWidth="11.42578125" defaultRowHeight="15" customHeight="1" x14ac:dyDescent="0.2"/>
  <cols>
    <col min="1" max="1" width="3.7109375" style="151" customWidth="1"/>
    <col min="2" max="8" width="11.5703125" style="151" customWidth="1"/>
    <col min="9" max="9" width="3.7109375" style="151" customWidth="1"/>
    <col min="10" max="16" width="11.5703125" style="151" customWidth="1"/>
    <col min="17" max="17" width="3.7109375" style="151" customWidth="1"/>
    <col min="18" max="24" width="11.5703125" style="151" customWidth="1"/>
    <col min="25" max="25" width="11.42578125" style="253"/>
    <col min="26" max="45" width="12.85546875" style="253" customWidth="1"/>
    <col min="46" max="63" width="12.85546875" style="151" customWidth="1"/>
    <col min="64" max="16384" width="11.42578125" style="151"/>
  </cols>
  <sheetData>
    <row r="1" spans="1:42" ht="26.25" x14ac:dyDescent="0.25">
      <c r="B1" s="251" t="s">
        <v>195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196</v>
      </c>
      <c r="AB1" s="39"/>
      <c r="AC1" s="254"/>
      <c r="AD1" s="39"/>
      <c r="AE1" s="39"/>
      <c r="AF1" s="254"/>
      <c r="AG1" s="39"/>
      <c r="AH1" s="39"/>
      <c r="AI1" s="254"/>
      <c r="AJ1" s="39"/>
      <c r="AK1" s="39"/>
      <c r="AL1" s="39"/>
      <c r="AM1" s="39"/>
      <c r="AN1" s="39"/>
      <c r="AO1" s="39"/>
    </row>
    <row r="2" spans="1:42" ht="15" customHeight="1" x14ac:dyDescent="0.3">
      <c r="A2" s="255"/>
      <c r="B2" s="252"/>
      <c r="C2" s="252"/>
      <c r="D2" s="252"/>
      <c r="E2" s="252"/>
      <c r="F2" s="252"/>
      <c r="G2" s="252"/>
      <c r="H2" s="252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2"/>
      <c r="U2" s="252"/>
      <c r="V2" s="252"/>
      <c r="W2" s="252"/>
      <c r="X2" s="252"/>
      <c r="Z2" s="253" t="s">
        <v>197</v>
      </c>
    </row>
    <row r="3" spans="1:42" ht="15" customHeight="1" x14ac:dyDescent="0.2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198</v>
      </c>
    </row>
    <row r="4" spans="1:42" ht="15" customHeight="1" x14ac:dyDescent="0.2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42" ht="15" customHeight="1" x14ac:dyDescent="0.2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</row>
    <row r="6" spans="1:42" ht="15" customHeight="1" x14ac:dyDescent="0.25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172</v>
      </c>
      <c r="Z6" s="257" t="s">
        <v>199</v>
      </c>
      <c r="AA6" s="257"/>
      <c r="AF6" s="257" t="s">
        <v>200</v>
      </c>
      <c r="AG6" s="257"/>
      <c r="AL6" s="257" t="s">
        <v>201</v>
      </c>
      <c r="AM6" s="257"/>
    </row>
    <row r="7" spans="1:42" ht="15" customHeight="1" x14ac:dyDescent="0.25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58">
        <v>2020</v>
      </c>
      <c r="AC7" s="258">
        <v>2021</v>
      </c>
      <c r="AD7" s="258">
        <v>2022</v>
      </c>
      <c r="AG7" s="258">
        <v>2019</v>
      </c>
      <c r="AH7" s="258">
        <v>2020</v>
      </c>
      <c r="AI7" s="258">
        <v>2021</v>
      </c>
      <c r="AJ7" s="258">
        <v>2022</v>
      </c>
      <c r="AM7" s="258">
        <v>2019</v>
      </c>
      <c r="AN7" s="258">
        <v>2020</v>
      </c>
      <c r="AO7" s="258">
        <v>2021</v>
      </c>
      <c r="AP7" s="258">
        <v>2022</v>
      </c>
    </row>
    <row r="8" spans="1:42" ht="15" customHeight="1" x14ac:dyDescent="0.2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202</v>
      </c>
      <c r="AA8" s="259">
        <v>46820440</v>
      </c>
      <c r="AB8" s="259">
        <v>45800165</v>
      </c>
      <c r="AC8" s="259">
        <v>42493337</v>
      </c>
      <c r="AD8" s="259">
        <v>46756593</v>
      </c>
      <c r="AF8" s="253" t="s">
        <v>202</v>
      </c>
      <c r="AG8" s="259">
        <v>15006507</v>
      </c>
      <c r="AH8" s="259">
        <v>16073289</v>
      </c>
      <c r="AI8" s="259">
        <v>13213428</v>
      </c>
      <c r="AJ8" s="259">
        <v>15176514</v>
      </c>
      <c r="AL8" s="253" t="s">
        <v>202</v>
      </c>
      <c r="AM8" s="259">
        <v>9115628</v>
      </c>
      <c r="AN8" s="259">
        <v>7108259</v>
      </c>
      <c r="AO8" s="259">
        <v>6476535</v>
      </c>
      <c r="AP8" s="259">
        <v>8185760</v>
      </c>
    </row>
    <row r="9" spans="1:42" ht="15" customHeight="1" x14ac:dyDescent="0.2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203</v>
      </c>
      <c r="AA9" s="259">
        <v>44583561</v>
      </c>
      <c r="AB9" s="259">
        <v>43109659</v>
      </c>
      <c r="AC9" s="259">
        <v>40489010</v>
      </c>
      <c r="AD9" s="259">
        <v>43967035</v>
      </c>
      <c r="AF9" s="253" t="s">
        <v>203</v>
      </c>
      <c r="AG9" s="259">
        <v>14348549</v>
      </c>
      <c r="AH9" s="259">
        <v>14002412</v>
      </c>
      <c r="AI9" s="259">
        <v>12145827</v>
      </c>
      <c r="AJ9" s="259">
        <v>13961403</v>
      </c>
      <c r="AL9" s="253" t="s">
        <v>203</v>
      </c>
      <c r="AM9" s="259">
        <v>7843248</v>
      </c>
      <c r="AN9" s="259">
        <v>6425079</v>
      </c>
      <c r="AO9" s="259">
        <v>6094779</v>
      </c>
      <c r="AP9" s="259">
        <v>7406116</v>
      </c>
    </row>
    <row r="10" spans="1:42" ht="15" customHeight="1" x14ac:dyDescent="0.2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204</v>
      </c>
      <c r="AA10" s="259">
        <v>48353601</v>
      </c>
      <c r="AB10" s="259">
        <v>44303648</v>
      </c>
      <c r="AC10" s="259">
        <v>46455313</v>
      </c>
      <c r="AD10" s="259">
        <v>45981761</v>
      </c>
      <c r="AF10" s="253" t="s">
        <v>204</v>
      </c>
      <c r="AG10" s="259">
        <v>15951378</v>
      </c>
      <c r="AH10" s="259">
        <v>14965286</v>
      </c>
      <c r="AI10" s="259">
        <v>14413642</v>
      </c>
      <c r="AJ10" s="259">
        <v>15107748</v>
      </c>
      <c r="AL10" s="253" t="s">
        <v>204</v>
      </c>
      <c r="AM10" s="259">
        <v>7398685</v>
      </c>
      <c r="AN10" s="259">
        <v>6499455</v>
      </c>
      <c r="AO10" s="259">
        <v>7109023</v>
      </c>
      <c r="AP10" s="259">
        <v>6819146</v>
      </c>
    </row>
    <row r="11" spans="1:42" ht="15" customHeight="1" x14ac:dyDescent="0.2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205</v>
      </c>
      <c r="AA11" s="259">
        <v>46400443</v>
      </c>
      <c r="AB11" s="259">
        <v>41795682</v>
      </c>
      <c r="AC11" s="259">
        <v>45471169</v>
      </c>
      <c r="AD11" s="259">
        <v>48522626</v>
      </c>
      <c r="AF11" s="253" t="s">
        <v>205</v>
      </c>
      <c r="AG11" s="259">
        <v>14553222</v>
      </c>
      <c r="AH11" s="259">
        <v>15115366</v>
      </c>
      <c r="AI11" s="259">
        <v>13408185</v>
      </c>
      <c r="AJ11" s="259">
        <v>15751949</v>
      </c>
      <c r="AL11" s="253" t="s">
        <v>205</v>
      </c>
      <c r="AM11" s="259">
        <v>6775183</v>
      </c>
      <c r="AN11" s="259">
        <v>6003312</v>
      </c>
      <c r="AO11" s="259">
        <v>7240918</v>
      </c>
      <c r="AP11" s="259">
        <v>7881967</v>
      </c>
    </row>
    <row r="12" spans="1:42" ht="15" customHeight="1" x14ac:dyDescent="0.2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206</v>
      </c>
      <c r="AA12" s="259">
        <v>51071331</v>
      </c>
      <c r="AB12" s="259">
        <v>38167109</v>
      </c>
      <c r="AC12" s="259">
        <v>45495539</v>
      </c>
      <c r="AD12" s="259">
        <v>51334993</v>
      </c>
      <c r="AF12" s="253" t="s">
        <v>206</v>
      </c>
      <c r="AG12" s="259">
        <v>17078651</v>
      </c>
      <c r="AH12" s="259">
        <v>13043138</v>
      </c>
      <c r="AI12" s="259">
        <v>14380272</v>
      </c>
      <c r="AJ12" s="259">
        <v>16007624</v>
      </c>
      <c r="AL12" s="253" t="s">
        <v>206</v>
      </c>
      <c r="AM12" s="259">
        <v>7434110</v>
      </c>
      <c r="AN12" s="259">
        <v>4900444</v>
      </c>
      <c r="AO12" s="259">
        <v>6778350</v>
      </c>
      <c r="AP12" s="259">
        <v>8087600</v>
      </c>
    </row>
    <row r="13" spans="1:42" ht="15" customHeight="1" x14ac:dyDescent="0.2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207</v>
      </c>
      <c r="AA13" s="259">
        <v>47139627</v>
      </c>
      <c r="AB13" s="259">
        <v>40233166</v>
      </c>
      <c r="AC13" s="259">
        <v>44903502</v>
      </c>
      <c r="AD13" s="259">
        <v>48228965</v>
      </c>
      <c r="AF13" s="253" t="s">
        <v>207</v>
      </c>
      <c r="AG13" s="259">
        <v>16093379</v>
      </c>
      <c r="AH13" s="259">
        <v>13043509</v>
      </c>
      <c r="AI13" s="259">
        <v>13541010</v>
      </c>
      <c r="AJ13" s="259">
        <v>15221080</v>
      </c>
      <c r="AL13" s="253" t="s">
        <v>207</v>
      </c>
      <c r="AM13" s="259">
        <v>6893378</v>
      </c>
      <c r="AN13" s="259">
        <v>5893666</v>
      </c>
      <c r="AO13" s="259">
        <v>6990004</v>
      </c>
      <c r="AP13" s="259">
        <v>7884812</v>
      </c>
    </row>
    <row r="14" spans="1:42" ht="15" customHeight="1" x14ac:dyDescent="0.2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208</v>
      </c>
      <c r="AA14" s="259">
        <v>48818378</v>
      </c>
      <c r="AB14" s="259">
        <v>42217915</v>
      </c>
      <c r="AC14" s="259">
        <v>46051657</v>
      </c>
      <c r="AD14" s="259">
        <v>48153701</v>
      </c>
      <c r="AF14" s="253" t="s">
        <v>208</v>
      </c>
      <c r="AG14" s="259">
        <v>16173719</v>
      </c>
      <c r="AH14" s="259">
        <v>13620638</v>
      </c>
      <c r="AI14" s="259">
        <v>14490452</v>
      </c>
      <c r="AJ14" s="259">
        <v>16239218</v>
      </c>
      <c r="AL14" s="253" t="s">
        <v>208</v>
      </c>
      <c r="AM14" s="259">
        <v>7261076</v>
      </c>
      <c r="AN14" s="259">
        <v>5583770</v>
      </c>
      <c r="AO14" s="259">
        <v>6913445</v>
      </c>
      <c r="AP14" s="259">
        <v>7117785</v>
      </c>
    </row>
    <row r="15" spans="1:42" ht="15" customHeight="1" x14ac:dyDescent="0.2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209</v>
      </c>
      <c r="AA15" s="259">
        <v>48198107</v>
      </c>
      <c r="AB15" s="259">
        <v>42978437</v>
      </c>
      <c r="AC15" s="259">
        <v>48800280</v>
      </c>
      <c r="AD15" s="259"/>
      <c r="AF15" s="253" t="s">
        <v>209</v>
      </c>
      <c r="AG15" s="259">
        <v>17632595</v>
      </c>
      <c r="AH15" s="259">
        <v>14001773</v>
      </c>
      <c r="AI15" s="259">
        <v>16512152</v>
      </c>
      <c r="AJ15" s="259"/>
      <c r="AL15" s="253" t="s">
        <v>209</v>
      </c>
      <c r="AM15" s="259">
        <v>7612537</v>
      </c>
      <c r="AN15" s="259">
        <v>6338903</v>
      </c>
      <c r="AO15" s="259">
        <v>8077202</v>
      </c>
      <c r="AP15" s="259"/>
    </row>
    <row r="16" spans="1:42" ht="15" customHeight="1" x14ac:dyDescent="0.2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210</v>
      </c>
      <c r="AA16" s="259">
        <v>46635887</v>
      </c>
      <c r="AB16" s="259">
        <v>43349327</v>
      </c>
      <c r="AC16" s="259">
        <v>45052533</v>
      </c>
      <c r="AD16" s="259"/>
      <c r="AF16" s="253" t="s">
        <v>210</v>
      </c>
      <c r="AG16" s="259">
        <v>15419568</v>
      </c>
      <c r="AH16" s="259">
        <v>13231512</v>
      </c>
      <c r="AI16" s="259">
        <v>14197332</v>
      </c>
      <c r="AJ16" s="259"/>
      <c r="AL16" s="253" t="s">
        <v>210</v>
      </c>
      <c r="AM16" s="259">
        <v>8176343</v>
      </c>
      <c r="AN16" s="259">
        <v>7349376</v>
      </c>
      <c r="AO16" s="259">
        <v>7429205</v>
      </c>
      <c r="AP16" s="259"/>
    </row>
    <row r="17" spans="1:42" ht="15" customHeight="1" x14ac:dyDescent="0.2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211</v>
      </c>
      <c r="AA17" s="259">
        <v>48624088</v>
      </c>
      <c r="AB17" s="259">
        <v>45985008</v>
      </c>
      <c r="AC17" s="259">
        <v>46987477</v>
      </c>
      <c r="AD17" s="259"/>
      <c r="AF17" s="253" t="s">
        <v>211</v>
      </c>
      <c r="AG17" s="259">
        <v>15747355</v>
      </c>
      <c r="AH17" s="259">
        <v>13918205</v>
      </c>
      <c r="AI17" s="259">
        <v>15124052</v>
      </c>
      <c r="AJ17" s="259"/>
      <c r="AL17" s="253" t="s">
        <v>211</v>
      </c>
      <c r="AM17" s="259">
        <v>8099276</v>
      </c>
      <c r="AN17" s="259">
        <v>7703032</v>
      </c>
      <c r="AO17" s="259">
        <v>7715340</v>
      </c>
      <c r="AP17" s="259"/>
    </row>
    <row r="18" spans="1:42" ht="15" customHeight="1" x14ac:dyDescent="0.2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212</v>
      </c>
      <c r="AA18" s="259">
        <v>43594127</v>
      </c>
      <c r="AB18" s="259">
        <v>43641437</v>
      </c>
      <c r="AC18" s="259">
        <v>45669918</v>
      </c>
      <c r="AD18" s="259"/>
      <c r="AF18" s="253" t="s">
        <v>212</v>
      </c>
      <c r="AG18" s="259">
        <v>13891905</v>
      </c>
      <c r="AH18" s="259">
        <v>12143165</v>
      </c>
      <c r="AI18" s="259">
        <v>14606259</v>
      </c>
      <c r="AJ18" s="259"/>
      <c r="AL18" s="253" t="s">
        <v>212</v>
      </c>
      <c r="AM18" s="259">
        <v>7088673</v>
      </c>
      <c r="AN18" s="259">
        <v>7146925</v>
      </c>
      <c r="AO18" s="259">
        <v>6799164</v>
      </c>
      <c r="AP18" s="259"/>
    </row>
    <row r="19" spans="1:42" ht="15" customHeight="1" x14ac:dyDescent="0.2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213</v>
      </c>
      <c r="AA19" s="259">
        <v>43965686</v>
      </c>
      <c r="AB19" s="259">
        <v>43897248</v>
      </c>
      <c r="AC19" s="259">
        <v>46519669</v>
      </c>
      <c r="AD19" s="259"/>
      <c r="AF19" s="253" t="s">
        <v>213</v>
      </c>
      <c r="AG19" s="259">
        <v>15094063</v>
      </c>
      <c r="AH19" s="259">
        <v>13745088</v>
      </c>
      <c r="AI19" s="259">
        <v>14827296</v>
      </c>
      <c r="AJ19" s="259"/>
      <c r="AL19" s="253" t="s">
        <v>213</v>
      </c>
      <c r="AM19" s="259">
        <v>6896804</v>
      </c>
      <c r="AN19" s="259">
        <v>6165562</v>
      </c>
      <c r="AO19" s="259">
        <v>7356730</v>
      </c>
      <c r="AP19" s="259"/>
    </row>
    <row r="20" spans="1:42" ht="15" customHeight="1" x14ac:dyDescent="0.2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59"/>
      <c r="AC20" s="259"/>
      <c r="AD20" s="259"/>
      <c r="AH20" s="259"/>
      <c r="AI20" s="259"/>
      <c r="AJ20" s="259"/>
      <c r="AN20" s="259"/>
      <c r="AO20" s="259"/>
      <c r="AP20" s="259"/>
    </row>
    <row r="21" spans="1:42" ht="15" customHeight="1" x14ac:dyDescent="0.2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</row>
    <row r="22" spans="1:42" ht="15" customHeight="1" x14ac:dyDescent="0.2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C22" s="259"/>
    </row>
    <row r="23" spans="1:42" ht="15" customHeight="1" x14ac:dyDescent="0.2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C23" s="259"/>
    </row>
    <row r="24" spans="1:42" ht="15" customHeight="1" x14ac:dyDescent="0.2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C24" s="259"/>
    </row>
    <row r="25" spans="1:42" ht="15" customHeight="1" x14ac:dyDescent="0.2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C25" s="259"/>
    </row>
    <row r="26" spans="1:42" ht="15" customHeight="1" x14ac:dyDescent="0.2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C26" s="259"/>
    </row>
    <row r="27" spans="1:42" ht="15" customHeight="1" x14ac:dyDescent="0.2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C27" s="259"/>
    </row>
    <row r="28" spans="1:42" ht="15" customHeight="1" x14ac:dyDescent="0.2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C28" s="259"/>
    </row>
    <row r="29" spans="1:42" ht="15" customHeight="1" x14ac:dyDescent="0.2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C29" s="259"/>
    </row>
    <row r="30" spans="1:42" ht="15" customHeight="1" x14ac:dyDescent="0.2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C30" s="259"/>
    </row>
    <row r="31" spans="1:42" ht="15" customHeight="1" x14ac:dyDescent="0.2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C31" s="259"/>
    </row>
    <row r="32" spans="1:42" ht="15" customHeight="1" x14ac:dyDescent="0.2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</row>
    <row r="33" spans="1:42" ht="15" customHeight="1" x14ac:dyDescent="0.25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214</v>
      </c>
      <c r="AA33" s="257"/>
      <c r="AB33" s="257"/>
      <c r="AF33" s="257" t="s">
        <v>215</v>
      </c>
      <c r="AG33" s="257"/>
      <c r="AL33" s="257" t="s">
        <v>216</v>
      </c>
      <c r="AM33" s="257"/>
    </row>
    <row r="34" spans="1:42" ht="15" customHeight="1" x14ac:dyDescent="0.25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58">
        <v>2020</v>
      </c>
      <c r="AC34" s="258">
        <v>2021</v>
      </c>
      <c r="AD34" s="258">
        <v>2022</v>
      </c>
      <c r="AG34" s="258">
        <v>2019</v>
      </c>
      <c r="AH34" s="258">
        <v>2020</v>
      </c>
      <c r="AI34" s="258">
        <v>2021</v>
      </c>
      <c r="AJ34" s="258">
        <v>2022</v>
      </c>
      <c r="AM34" s="258">
        <v>2019</v>
      </c>
      <c r="AN34" s="258">
        <v>2020</v>
      </c>
      <c r="AO34" s="258">
        <v>2021</v>
      </c>
      <c r="AP34" s="258">
        <v>2022</v>
      </c>
    </row>
    <row r="35" spans="1:42" ht="15" customHeight="1" x14ac:dyDescent="0.2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202</v>
      </c>
      <c r="AA35" s="259">
        <v>21616722</v>
      </c>
      <c r="AB35" s="259">
        <v>21713940</v>
      </c>
      <c r="AC35" s="259">
        <v>21954468</v>
      </c>
      <c r="AD35" s="259">
        <v>22253438</v>
      </c>
      <c r="AF35" s="253" t="s">
        <v>202</v>
      </c>
      <c r="AG35" s="259">
        <v>15688961</v>
      </c>
      <c r="AH35" s="259">
        <v>15760826</v>
      </c>
      <c r="AI35" s="259">
        <v>16670260</v>
      </c>
      <c r="AJ35" s="259">
        <v>15955111</v>
      </c>
      <c r="AL35" s="253" t="s">
        <v>202</v>
      </c>
      <c r="AM35" s="259">
        <v>1426519</v>
      </c>
      <c r="AN35" s="259">
        <v>1436084</v>
      </c>
      <c r="AO35" s="259">
        <v>1487154</v>
      </c>
      <c r="AP35" s="259">
        <v>1460985</v>
      </c>
    </row>
    <row r="36" spans="1:42" ht="15" customHeight="1" x14ac:dyDescent="0.2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203</v>
      </c>
      <c r="AA36" s="259">
        <v>21387737</v>
      </c>
      <c r="AB36" s="259">
        <v>21770037</v>
      </c>
      <c r="AC36" s="259">
        <v>21414677</v>
      </c>
      <c r="AD36" s="259">
        <v>21336156</v>
      </c>
      <c r="AF36" s="253" t="s">
        <v>203</v>
      </c>
      <c r="AG36" s="259">
        <v>15273403</v>
      </c>
      <c r="AH36" s="259">
        <v>15335512</v>
      </c>
      <c r="AI36" s="259">
        <v>15530857</v>
      </c>
      <c r="AJ36" s="259">
        <v>14718939</v>
      </c>
      <c r="AL36" s="253" t="s">
        <v>203</v>
      </c>
      <c r="AM36" s="259">
        <v>1390109</v>
      </c>
      <c r="AN36" s="259">
        <v>1383390</v>
      </c>
      <c r="AO36" s="259">
        <v>1366845</v>
      </c>
      <c r="AP36" s="259">
        <v>1349473</v>
      </c>
    </row>
    <row r="37" spans="1:42" ht="15" customHeight="1" x14ac:dyDescent="0.2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204</v>
      </c>
      <c r="AA37" s="259">
        <v>23910619</v>
      </c>
      <c r="AB37" s="259">
        <v>21880853</v>
      </c>
      <c r="AC37" s="259">
        <v>23881813</v>
      </c>
      <c r="AD37" s="259">
        <v>22797540</v>
      </c>
      <c r="AF37" s="253" t="s">
        <v>204</v>
      </c>
      <c r="AG37" s="259">
        <v>16762324</v>
      </c>
      <c r="AH37" s="259">
        <v>15513384</v>
      </c>
      <c r="AI37" s="259">
        <v>16770863</v>
      </c>
      <c r="AJ37" s="259">
        <v>15576897</v>
      </c>
      <c r="AL37" s="253" t="s">
        <v>204</v>
      </c>
      <c r="AM37" s="259">
        <v>1468626</v>
      </c>
      <c r="AN37" s="259">
        <v>1346068</v>
      </c>
      <c r="AO37" s="259">
        <v>1483236</v>
      </c>
      <c r="AP37" s="259">
        <v>1386654</v>
      </c>
    </row>
    <row r="38" spans="1:42" ht="15" customHeight="1" x14ac:dyDescent="0.2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205</v>
      </c>
      <c r="AA38" s="259">
        <v>23932607</v>
      </c>
      <c r="AB38" s="259">
        <v>19851154</v>
      </c>
      <c r="AC38" s="259">
        <v>23820669</v>
      </c>
      <c r="AD38" s="259">
        <v>23589473</v>
      </c>
      <c r="AF38" s="253" t="s">
        <v>205</v>
      </c>
      <c r="AG38" s="259">
        <v>17092661</v>
      </c>
      <c r="AH38" s="259">
        <v>15415920</v>
      </c>
      <c r="AI38" s="259">
        <v>17248759</v>
      </c>
      <c r="AJ38" s="259">
        <v>16524574</v>
      </c>
      <c r="AL38" s="253" t="s">
        <v>205</v>
      </c>
      <c r="AM38" s="259">
        <v>1482835</v>
      </c>
      <c r="AN38" s="259">
        <v>1295678</v>
      </c>
      <c r="AO38" s="259">
        <v>1498199</v>
      </c>
      <c r="AP38" s="259">
        <v>1474935</v>
      </c>
    </row>
    <row r="39" spans="1:42" ht="15" customHeight="1" x14ac:dyDescent="0.2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206</v>
      </c>
      <c r="AA39" s="259">
        <v>25421795</v>
      </c>
      <c r="AB39" s="259">
        <v>19456818</v>
      </c>
      <c r="AC39" s="259">
        <v>23325659</v>
      </c>
      <c r="AD39" s="259">
        <v>25966576</v>
      </c>
      <c r="AF39" s="253" t="s">
        <v>206</v>
      </c>
      <c r="AG39" s="259">
        <v>17842847</v>
      </c>
      <c r="AH39" s="259">
        <v>14370790</v>
      </c>
      <c r="AI39" s="259">
        <v>16358886</v>
      </c>
      <c r="AJ39" s="259">
        <v>17841436</v>
      </c>
      <c r="AL39" s="253" t="s">
        <v>206</v>
      </c>
      <c r="AM39" s="259">
        <v>1569777</v>
      </c>
      <c r="AN39" s="259">
        <v>1232285</v>
      </c>
      <c r="AO39" s="259">
        <v>1434774</v>
      </c>
      <c r="AP39" s="259">
        <v>1604300</v>
      </c>
    </row>
    <row r="40" spans="1:42" ht="15" customHeight="1" x14ac:dyDescent="0.2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207</v>
      </c>
      <c r="AA40" s="259">
        <v>23125768</v>
      </c>
      <c r="AB40" s="259">
        <v>20538508</v>
      </c>
      <c r="AC40" s="259">
        <v>23428423</v>
      </c>
      <c r="AD40" s="259">
        <v>23932527</v>
      </c>
      <c r="AF40" s="253" t="s">
        <v>207</v>
      </c>
      <c r="AG40" s="259">
        <v>16406477</v>
      </c>
      <c r="AH40" s="259">
        <v>15053681</v>
      </c>
      <c r="AI40" s="259">
        <v>16563394</v>
      </c>
      <c r="AJ40" s="259">
        <v>16148010</v>
      </c>
      <c r="AL40" s="253" t="s">
        <v>207</v>
      </c>
      <c r="AM40" s="259">
        <v>1459480</v>
      </c>
      <c r="AN40" s="259">
        <v>1272315</v>
      </c>
      <c r="AO40" s="259">
        <v>1478879</v>
      </c>
      <c r="AP40" s="259">
        <v>1474713</v>
      </c>
    </row>
    <row r="41" spans="1:42" ht="15" customHeight="1" x14ac:dyDescent="0.2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208</v>
      </c>
      <c r="AA41" s="259">
        <v>24306034</v>
      </c>
      <c r="AB41" s="259">
        <v>22269168</v>
      </c>
      <c r="AC41" s="259">
        <v>23652061</v>
      </c>
      <c r="AD41" s="259">
        <v>23546583</v>
      </c>
      <c r="AF41" s="253" t="s">
        <v>208</v>
      </c>
      <c r="AG41" s="259">
        <v>17282258</v>
      </c>
      <c r="AH41" s="259">
        <v>16353888</v>
      </c>
      <c r="AI41" s="259">
        <v>17042833</v>
      </c>
      <c r="AJ41" s="259">
        <v>16416328</v>
      </c>
      <c r="AL41" s="253" t="s">
        <v>208</v>
      </c>
      <c r="AM41" s="259">
        <v>1551040</v>
      </c>
      <c r="AN41" s="259">
        <v>1405762</v>
      </c>
      <c r="AO41" s="259">
        <v>1554049</v>
      </c>
      <c r="AP41" s="259">
        <v>1518965</v>
      </c>
    </row>
    <row r="42" spans="1:42" ht="15" customHeight="1" x14ac:dyDescent="0.2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209</v>
      </c>
      <c r="AA42" s="259">
        <v>21902550</v>
      </c>
      <c r="AB42" s="259">
        <v>21829983</v>
      </c>
      <c r="AC42" s="259">
        <v>23119760</v>
      </c>
      <c r="AD42" s="259"/>
      <c r="AF42" s="253" t="s">
        <v>209</v>
      </c>
      <c r="AG42" s="259">
        <v>16173912</v>
      </c>
      <c r="AH42" s="259">
        <v>16721585</v>
      </c>
      <c r="AI42" s="259">
        <v>16886911</v>
      </c>
      <c r="AJ42" s="259"/>
      <c r="AL42" s="253" t="s">
        <v>209</v>
      </c>
      <c r="AM42" s="259">
        <v>1468306</v>
      </c>
      <c r="AN42" s="259">
        <v>1449810</v>
      </c>
      <c r="AO42" s="259">
        <v>1522958</v>
      </c>
      <c r="AP42" s="259"/>
    </row>
    <row r="43" spans="1:42" ht="15" customHeight="1" x14ac:dyDescent="0.2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210</v>
      </c>
      <c r="AA43" s="259">
        <v>21969911</v>
      </c>
      <c r="AB43" s="259">
        <v>21967773</v>
      </c>
      <c r="AC43" s="259">
        <v>22394269</v>
      </c>
      <c r="AD43" s="259"/>
      <c r="AF43" s="253" t="s">
        <v>210</v>
      </c>
      <c r="AG43" s="259">
        <v>15730480</v>
      </c>
      <c r="AH43" s="259">
        <v>16527782</v>
      </c>
      <c r="AI43" s="259">
        <v>15999030</v>
      </c>
      <c r="AJ43" s="259"/>
      <c r="AL43" s="253" t="s">
        <v>210</v>
      </c>
      <c r="AM43" s="259">
        <v>1426564</v>
      </c>
      <c r="AN43" s="259">
        <v>1425631</v>
      </c>
      <c r="AO43" s="259">
        <v>1468002</v>
      </c>
      <c r="AP43" s="259"/>
    </row>
    <row r="44" spans="1:42" ht="15" customHeight="1" x14ac:dyDescent="0.2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211</v>
      </c>
      <c r="AA44" s="259">
        <v>23848860</v>
      </c>
      <c r="AB44" s="259">
        <v>23542586</v>
      </c>
      <c r="AC44" s="259">
        <v>23042069</v>
      </c>
      <c r="AD44" s="259"/>
      <c r="AF44" s="253" t="s">
        <v>211</v>
      </c>
      <c r="AG44" s="259">
        <v>16909291</v>
      </c>
      <c r="AH44" s="259">
        <v>17663441</v>
      </c>
      <c r="AI44" s="259">
        <v>16285920</v>
      </c>
      <c r="AJ44" s="259"/>
      <c r="AL44" s="253" t="s">
        <v>211</v>
      </c>
      <c r="AM44" s="259">
        <v>1531356</v>
      </c>
      <c r="AN44" s="259">
        <v>1533480</v>
      </c>
      <c r="AO44" s="259">
        <v>1458303</v>
      </c>
      <c r="AP44" s="259"/>
    </row>
    <row r="45" spans="1:42" ht="15" customHeight="1" x14ac:dyDescent="0.2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212</v>
      </c>
      <c r="AA45" s="259">
        <v>21694089</v>
      </c>
      <c r="AB45" s="259">
        <v>23498333</v>
      </c>
      <c r="AC45" s="259">
        <v>23050267</v>
      </c>
      <c r="AD45" s="259"/>
      <c r="AF45" s="253" t="s">
        <v>212</v>
      </c>
      <c r="AG45" s="259">
        <v>15188037</v>
      </c>
      <c r="AH45" s="259">
        <v>17495635</v>
      </c>
      <c r="AI45" s="259">
        <v>16197439</v>
      </c>
      <c r="AJ45" s="259"/>
      <c r="AL45" s="253" t="s">
        <v>212</v>
      </c>
      <c r="AM45" s="259">
        <v>1355608</v>
      </c>
      <c r="AN45" s="259">
        <v>1493039</v>
      </c>
      <c r="AO45" s="259">
        <v>1476539</v>
      </c>
      <c r="AP45" s="259"/>
    </row>
    <row r="46" spans="1:42" ht="15" customHeight="1" x14ac:dyDescent="0.2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213</v>
      </c>
      <c r="AA46" s="259">
        <v>20944890</v>
      </c>
      <c r="AB46" s="259">
        <v>23129018</v>
      </c>
      <c r="AC46" s="259">
        <v>23101926</v>
      </c>
      <c r="AD46" s="259"/>
      <c r="AF46" s="253" t="s">
        <v>213</v>
      </c>
      <c r="AG46" s="259">
        <v>15091336</v>
      </c>
      <c r="AH46" s="259">
        <v>17404768</v>
      </c>
      <c r="AI46" s="259">
        <v>16403302</v>
      </c>
      <c r="AJ46" s="259"/>
      <c r="AL46" s="253" t="s">
        <v>213</v>
      </c>
      <c r="AM46" s="259">
        <v>1342806</v>
      </c>
      <c r="AN46" s="259">
        <v>1495290</v>
      </c>
      <c r="AO46" s="259">
        <v>1479590</v>
      </c>
      <c r="AP46" s="259"/>
    </row>
    <row r="47" spans="1:42" ht="15" customHeight="1" x14ac:dyDescent="0.2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59"/>
      <c r="AC47" s="259"/>
      <c r="AD47" s="259"/>
      <c r="AH47" s="259"/>
      <c r="AI47" s="259"/>
      <c r="AJ47" s="259"/>
      <c r="AN47" s="259"/>
      <c r="AO47" s="259"/>
      <c r="AP47" s="259"/>
    </row>
    <row r="48" spans="1:42" ht="15" customHeight="1" x14ac:dyDescent="0.2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</row>
    <row r="49" spans="1:27" ht="15" customHeight="1" x14ac:dyDescent="0.2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</row>
    <row r="50" spans="1:27" ht="15" customHeight="1" x14ac:dyDescent="0.2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</row>
    <row r="51" spans="1:27" ht="15" customHeight="1" x14ac:dyDescent="0.2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</row>
    <row r="52" spans="1:27" ht="15" customHeight="1" x14ac:dyDescent="0.2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</row>
    <row r="53" spans="1:27" ht="15" customHeight="1" x14ac:dyDescent="0.2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</row>
    <row r="54" spans="1:27" ht="15" customHeight="1" x14ac:dyDescent="0.2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</row>
    <row r="55" spans="1:27" ht="15" customHeight="1" x14ac:dyDescent="0.2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</row>
    <row r="56" spans="1:27" ht="15" customHeight="1" x14ac:dyDescent="0.2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</row>
    <row r="57" spans="1:27" ht="15" customHeight="1" x14ac:dyDescent="0.2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</row>
    <row r="58" spans="1:27" ht="15" customHeight="1" x14ac:dyDescent="0.2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</row>
    <row r="59" spans="1:27" ht="15" customHeight="1" x14ac:dyDescent="0.2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27" ht="15" customHeight="1" x14ac:dyDescent="0.25">
      <c r="B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Z60" s="259"/>
      <c r="AA60" s="259"/>
    </row>
    <row r="61" spans="1:27" ht="15" customHeight="1" x14ac:dyDescent="0.25">
      <c r="B61" s="133"/>
      <c r="H61" s="16"/>
      <c r="I61" s="17"/>
      <c r="J61" s="16"/>
      <c r="K61" s="16"/>
      <c r="L61" s="17"/>
      <c r="M61" s="17"/>
      <c r="N61" s="16"/>
      <c r="O61" s="16"/>
      <c r="P61" s="17"/>
      <c r="Q61" s="24"/>
      <c r="Z61" s="259"/>
      <c r="AA61" s="259"/>
    </row>
    <row r="62" spans="1:27" ht="15" customHeight="1" x14ac:dyDescent="0.25">
      <c r="B62" s="133"/>
      <c r="H62"/>
      <c r="I62"/>
      <c r="J62" s="17"/>
      <c r="K62" s="17"/>
      <c r="L62" s="17"/>
      <c r="M62"/>
      <c r="N62" s="17"/>
      <c r="O62" s="17"/>
      <c r="P62" s="17"/>
      <c r="Q62" s="17"/>
      <c r="Z62" s="259"/>
      <c r="AA62" s="259"/>
    </row>
    <row r="63" spans="1:27" ht="15" customHeight="1" x14ac:dyDescent="0.25">
      <c r="B63" s="133"/>
      <c r="H63"/>
      <c r="I63"/>
      <c r="J63" s="133"/>
      <c r="K63" s="133"/>
      <c r="L63" s="133"/>
      <c r="M63"/>
      <c r="N63" s="133"/>
      <c r="O63" s="133"/>
      <c r="P63" s="133"/>
      <c r="Q63" s="133"/>
      <c r="Z63" s="259"/>
      <c r="AA63" s="259"/>
    </row>
    <row r="64" spans="1:27" ht="15" customHeight="1" x14ac:dyDescent="0.25">
      <c r="B64" s="133"/>
      <c r="C64" s="133"/>
      <c r="D64" s="133"/>
      <c r="E64" s="133"/>
      <c r="F64" s="133"/>
      <c r="G64" s="133"/>
      <c r="H64"/>
      <c r="I64" s="133"/>
      <c r="J64" s="133"/>
      <c r="K64" s="133"/>
      <c r="L64" s="133"/>
      <c r="M64" s="133"/>
      <c r="N64" s="133"/>
      <c r="O64" s="133"/>
      <c r="P64" s="133"/>
      <c r="Q64" s="133"/>
      <c r="Z64" s="259"/>
      <c r="AA64" s="259"/>
    </row>
    <row r="65" spans="2:27" ht="15" customHeight="1" x14ac:dyDescent="0.25"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Z65" s="259"/>
      <c r="AA65" s="259"/>
    </row>
    <row r="66" spans="2:27" ht="15" customHeight="1" x14ac:dyDescent="0.25">
      <c r="B66" s="133"/>
      <c r="C66" s="17"/>
      <c r="D66" s="16"/>
      <c r="E66" s="16"/>
      <c r="F66" s="17"/>
      <c r="G66" s="24"/>
      <c r="H66" s="16"/>
      <c r="I66" s="17"/>
      <c r="J66" s="16"/>
      <c r="K66" s="16"/>
      <c r="L66" s="17"/>
      <c r="M66" s="17"/>
      <c r="N66" s="16"/>
      <c r="O66" s="16"/>
      <c r="P66" s="17"/>
      <c r="Q66" s="24"/>
    </row>
    <row r="67" spans="2:27" ht="15" customHeight="1" x14ac:dyDescent="0.25">
      <c r="B67" s="133"/>
      <c r="C67"/>
      <c r="D67" s="17"/>
      <c r="E67" s="17"/>
      <c r="F67" s="17"/>
      <c r="G67" s="17"/>
      <c r="H67"/>
      <c r="I67"/>
      <c r="J67" s="17"/>
      <c r="K67" s="17"/>
      <c r="L67" s="17"/>
      <c r="M67"/>
      <c r="N67" s="17"/>
      <c r="O67" s="17"/>
      <c r="P67" s="17"/>
      <c r="Q67" s="17"/>
    </row>
    <row r="68" spans="2:27" ht="15" customHeight="1" x14ac:dyDescent="0.25">
      <c r="B68" s="133"/>
      <c r="C68"/>
      <c r="D68" s="133"/>
      <c r="E68" s="133"/>
      <c r="F68" s="133"/>
      <c r="G68" s="133"/>
      <c r="H68"/>
      <c r="I68"/>
      <c r="J68" s="133"/>
      <c r="K68" s="133"/>
      <c r="L68" s="133"/>
      <c r="M68"/>
      <c r="N68" s="133"/>
      <c r="O68" s="133"/>
      <c r="P68" s="133"/>
      <c r="Q68" s="133"/>
    </row>
  </sheetData>
  <pageMargins left="0.63" right="0.25" top="0.47" bottom="0.19" header="0.3" footer="0.15"/>
  <pageSetup paperSize="9" scale="54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E8C5A8-3095-4AE5-8839-E88159AA30BC}">
  <sheetPr>
    <pageSetUpPr fitToPage="1"/>
  </sheetPr>
  <dimension ref="A1:AQ59"/>
  <sheetViews>
    <sheetView showGridLines="0" zoomScale="70" zoomScaleNormal="70" workbookViewId="0"/>
  </sheetViews>
  <sheetFormatPr baseColWidth="10" defaultColWidth="11.42578125" defaultRowHeight="15" customHeight="1" x14ac:dyDescent="0.25"/>
  <cols>
    <col min="1" max="1" width="3.7109375" style="247" customWidth="1"/>
    <col min="2" max="8" width="11.5703125" style="247" customWidth="1"/>
    <col min="9" max="9" width="3.7109375" style="247" customWidth="1"/>
    <col min="10" max="16" width="11.5703125" style="247" customWidth="1"/>
    <col min="17" max="17" width="3.7109375" style="247" customWidth="1"/>
    <col min="18" max="25" width="11.5703125" style="247" customWidth="1"/>
    <col min="26" max="27" width="12.85546875" style="263" customWidth="1"/>
    <col min="28" max="29" width="12.85546875" style="264" customWidth="1"/>
    <col min="30" max="31" width="12.85546875" style="263" customWidth="1"/>
    <col min="32" max="33" width="12.85546875" style="264" customWidth="1"/>
    <col min="34" max="35" width="12.85546875" style="263" customWidth="1"/>
    <col min="36" max="37" width="12.85546875" style="264" customWidth="1"/>
    <col min="38" max="43" width="12.85546875" style="263" customWidth="1"/>
    <col min="44" max="63" width="12.85546875" style="247" customWidth="1"/>
    <col min="64" max="16384" width="11.42578125" style="247"/>
  </cols>
  <sheetData>
    <row r="1" spans="1:39" ht="26.25" x14ac:dyDescent="0.25">
      <c r="B1" s="251" t="s">
        <v>217</v>
      </c>
      <c r="C1" s="260"/>
      <c r="D1" s="260"/>
      <c r="E1" s="260"/>
      <c r="F1" s="260"/>
      <c r="G1" s="260"/>
      <c r="H1" s="260"/>
      <c r="I1" s="260"/>
      <c r="J1" s="260"/>
      <c r="K1" s="260"/>
      <c r="T1" s="261"/>
      <c r="U1" s="261"/>
      <c r="V1" s="261"/>
      <c r="W1" s="261"/>
      <c r="X1" s="261"/>
      <c r="Y1" s="261"/>
      <c r="Z1" s="262" t="s">
        <v>218</v>
      </c>
    </row>
    <row r="2" spans="1:39" ht="15" customHeight="1" x14ac:dyDescent="0.25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2" t="s">
        <v>219</v>
      </c>
    </row>
    <row r="3" spans="1:39" ht="15" customHeight="1" x14ac:dyDescent="0.25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2" t="s">
        <v>220</v>
      </c>
    </row>
    <row r="4" spans="1:39" ht="15" customHeight="1" x14ac:dyDescent="0.25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2" t="s">
        <v>221</v>
      </c>
    </row>
    <row r="5" spans="1:39" ht="15" customHeight="1" x14ac:dyDescent="0.25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AE5" s="266"/>
    </row>
    <row r="6" spans="1:39" ht="15" customHeight="1" x14ac:dyDescent="0.25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172</v>
      </c>
      <c r="Y6" s="261"/>
      <c r="Z6" s="266" t="s">
        <v>199</v>
      </c>
      <c r="AA6" s="264"/>
      <c r="AC6" s="263"/>
      <c r="AD6" s="266" t="s">
        <v>200</v>
      </c>
      <c r="AE6" s="264"/>
      <c r="AG6" s="263"/>
      <c r="AH6" s="266" t="s">
        <v>201</v>
      </c>
      <c r="AI6" s="264"/>
      <c r="AK6" s="263"/>
    </row>
    <row r="7" spans="1:39" ht="15" customHeight="1" thickBot="1" x14ac:dyDescent="0.3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AA7" s="267">
        <v>2021</v>
      </c>
      <c r="AB7" s="267">
        <v>2022</v>
      </c>
      <c r="AC7" s="263"/>
      <c r="AE7" s="267">
        <v>2021</v>
      </c>
      <c r="AF7" s="267">
        <v>2022</v>
      </c>
      <c r="AG7" s="263"/>
      <c r="AI7" s="267">
        <v>2021</v>
      </c>
      <c r="AJ7" s="267">
        <v>2022</v>
      </c>
      <c r="AK7" s="263"/>
    </row>
    <row r="8" spans="1:39" ht="15" customHeight="1" x14ac:dyDescent="0.25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Z8" s="263" t="s">
        <v>202</v>
      </c>
      <c r="AA8" s="264">
        <v>-7.2201224602575137E-2</v>
      </c>
      <c r="AB8" s="264">
        <v>0.10032763489485419</v>
      </c>
      <c r="AC8" s="263"/>
      <c r="AD8" s="263" t="s">
        <v>202</v>
      </c>
      <c r="AE8" s="264">
        <v>-0.17792630991703062</v>
      </c>
      <c r="AF8" s="264">
        <v>0.14856750269498575</v>
      </c>
      <c r="AG8" s="263"/>
      <c r="AH8" s="263" t="s">
        <v>202</v>
      </c>
      <c r="AI8" s="264">
        <v>-8.8871832047763069E-2</v>
      </c>
      <c r="AJ8" s="264">
        <v>0.26391040888376266</v>
      </c>
      <c r="AK8" s="263"/>
      <c r="AL8" s="268" t="s">
        <v>222</v>
      </c>
      <c r="AM8" s="269">
        <v>2022</v>
      </c>
    </row>
    <row r="9" spans="1:39" ht="15" customHeight="1" thickBot="1" x14ac:dyDescent="0.3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63" t="s">
        <v>203</v>
      </c>
      <c r="AA9" s="264">
        <v>-6.6668414505015788E-2</v>
      </c>
      <c r="AB9" s="264">
        <v>9.3288286965419326E-2</v>
      </c>
      <c r="AC9" s="263"/>
      <c r="AD9" s="263" t="s">
        <v>203</v>
      </c>
      <c r="AE9" s="264">
        <v>-0.15681915443965877</v>
      </c>
      <c r="AF9" s="264">
        <v>0.14900524483073341</v>
      </c>
      <c r="AG9" s="263"/>
      <c r="AH9" s="263" t="s">
        <v>203</v>
      </c>
      <c r="AI9" s="264">
        <v>-7.108549272914047E-2</v>
      </c>
      <c r="AJ9" s="264">
        <v>0.24027416704411322</v>
      </c>
      <c r="AK9" s="263"/>
      <c r="AL9" s="270" t="s">
        <v>223</v>
      </c>
      <c r="AM9" s="271">
        <v>2021</v>
      </c>
    </row>
    <row r="10" spans="1:39" ht="15" customHeight="1" x14ac:dyDescent="0.25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63" t="s">
        <v>204</v>
      </c>
      <c r="AA10" s="264">
        <v>-2.8344070185333834E-2</v>
      </c>
      <c r="AB10" s="264">
        <v>5.6148488778304542E-2</v>
      </c>
      <c r="AC10" s="263"/>
      <c r="AD10" s="263" t="s">
        <v>204</v>
      </c>
      <c r="AE10" s="264">
        <v>-0.11696213495499108</v>
      </c>
      <c r="AF10" s="264">
        <v>0.11245768695199644</v>
      </c>
      <c r="AG10" s="263"/>
      <c r="AH10" s="263" t="s">
        <v>204</v>
      </c>
      <c r="AI10" s="264">
        <v>-1.7593952076477848E-2</v>
      </c>
      <c r="AJ10" s="264">
        <v>0.1387519431196732</v>
      </c>
      <c r="AK10" s="263"/>
    </row>
    <row r="11" spans="1:39" ht="15" customHeight="1" x14ac:dyDescent="0.25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63" t="s">
        <v>205</v>
      </c>
      <c r="AA11" s="264">
        <v>-5.7325572809745044E-4</v>
      </c>
      <c r="AB11" s="264">
        <v>5.8997513498875519E-2</v>
      </c>
      <c r="AC11" s="263"/>
      <c r="AD11" s="263" t="s">
        <v>205</v>
      </c>
      <c r="AE11" s="264">
        <v>-0.11595235834858542</v>
      </c>
      <c r="AF11" s="264">
        <v>0.13223409586123908</v>
      </c>
      <c r="AG11" s="263"/>
      <c r="AH11" s="263" t="s">
        <v>205</v>
      </c>
      <c r="AI11" s="264">
        <v>3.3997020675711698E-2</v>
      </c>
      <c r="AJ11" s="264">
        <v>0.12524430974707529</v>
      </c>
      <c r="AK11" s="263"/>
    </row>
    <row r="12" spans="1:39" ht="15" customHeight="1" x14ac:dyDescent="0.25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63" t="s">
        <v>206</v>
      </c>
      <c r="AA12" s="264">
        <v>3.390670658299328E-2</v>
      </c>
      <c r="AB12" s="264">
        <v>7.3313610554215536E-2</v>
      </c>
      <c r="AC12" s="263"/>
      <c r="AD12" s="263" t="s">
        <v>206</v>
      </c>
      <c r="AE12" s="264">
        <v>-7.7024265100422581E-2</v>
      </c>
      <c r="AF12" s="264">
        <v>0.12498097655058843</v>
      </c>
      <c r="AG12" s="263"/>
      <c r="AH12" s="263" t="s">
        <v>206</v>
      </c>
      <c r="AI12" s="264">
        <v>8.9313646457463564E-2</v>
      </c>
      <c r="AJ12" s="264">
        <v>0.13890323046813166</v>
      </c>
      <c r="AK12" s="263"/>
    </row>
    <row r="13" spans="1:39" ht="15" customHeight="1" x14ac:dyDescent="0.25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63" t="s">
        <v>207</v>
      </c>
      <c r="AA13" s="264">
        <v>4.6953426504110073E-2</v>
      </c>
      <c r="AB13" s="264">
        <v>7.3439596797486642E-2</v>
      </c>
      <c r="AC13" s="263"/>
      <c r="AD13" s="263" t="s">
        <v>207</v>
      </c>
      <c r="AE13" s="264">
        <v>-5.9606414433635138E-2</v>
      </c>
      <c r="AF13" s="264">
        <v>0.12482933296494295</v>
      </c>
      <c r="AG13" s="263"/>
      <c r="AH13" s="263" t="s">
        <v>207</v>
      </c>
      <c r="AI13" s="264">
        <v>0.1047887990879228</v>
      </c>
      <c r="AJ13" s="264">
        <v>0.1370323317680443</v>
      </c>
      <c r="AK13" s="263"/>
    </row>
    <row r="14" spans="1:39" ht="15" customHeight="1" x14ac:dyDescent="0.25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63" t="s">
        <v>208</v>
      </c>
      <c r="AA14" s="264">
        <v>5.321626473091072E-2</v>
      </c>
      <c r="AB14" s="264">
        <v>6.9328686383827859E-2</v>
      </c>
      <c r="AC14" s="263"/>
      <c r="AD14" s="263" t="s">
        <v>208</v>
      </c>
      <c r="AE14" s="264">
        <v>-4.2766537305600705E-2</v>
      </c>
      <c r="AF14" s="264">
        <v>0.12420096505996853</v>
      </c>
      <c r="AG14" s="263"/>
      <c r="AH14" s="263" t="s">
        <v>208</v>
      </c>
      <c r="AI14" s="264">
        <v>0.12234334972297461</v>
      </c>
      <c r="AJ14" s="264">
        <v>0.12142355404340237</v>
      </c>
      <c r="AK14" s="263"/>
    </row>
    <row r="15" spans="1:39" ht="15" customHeight="1" x14ac:dyDescent="0.25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63" t="s">
        <v>209</v>
      </c>
      <c r="AA15" s="264">
        <v>6.3655221527360764E-2</v>
      </c>
      <c r="AC15" s="263"/>
      <c r="AD15" s="263" t="s">
        <v>209</v>
      </c>
      <c r="AE15" s="264">
        <v>-1.5460735481822497E-2</v>
      </c>
      <c r="AG15" s="263"/>
      <c r="AH15" s="263" t="s">
        <v>209</v>
      </c>
      <c r="AI15" s="264">
        <v>0.14209143876768907</v>
      </c>
      <c r="AK15" s="263"/>
    </row>
    <row r="16" spans="1:39" ht="15" customHeight="1" x14ac:dyDescent="0.25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3" t="s">
        <v>210</v>
      </c>
      <c r="AA16" s="264">
        <v>6.0889961969038495E-2</v>
      </c>
      <c r="AC16" s="263"/>
      <c r="AD16" s="263" t="s">
        <v>210</v>
      </c>
      <c r="AE16" s="264">
        <v>-6.2521025784393206E-3</v>
      </c>
      <c r="AG16" s="263"/>
      <c r="AH16" s="263" t="s">
        <v>210</v>
      </c>
      <c r="AI16" s="264">
        <v>0.12490043182571028</v>
      </c>
      <c r="AK16" s="263"/>
    </row>
    <row r="17" spans="1:37" ht="15" customHeight="1" x14ac:dyDescent="0.25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3" t="s">
        <v>211</v>
      </c>
      <c r="AA17" s="264">
        <v>5.6689476150910849E-2</v>
      </c>
      <c r="AC17" s="263"/>
      <c r="AD17" s="263" t="s">
        <v>211</v>
      </c>
      <c r="AE17" s="264">
        <v>2.9161693914144847E-3</v>
      </c>
      <c r="AG17" s="263"/>
      <c r="AH17" s="263" t="s">
        <v>211</v>
      </c>
      <c r="AI17" s="264">
        <v>0.11001445710713412</v>
      </c>
      <c r="AK17" s="263"/>
    </row>
    <row r="18" spans="1:37" ht="15" customHeight="1" x14ac:dyDescent="0.25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3" t="s">
        <v>212</v>
      </c>
      <c r="AA18" s="264">
        <v>5.5744720786396015E-2</v>
      </c>
      <c r="AC18" s="263"/>
      <c r="AD18" s="263" t="s">
        <v>212</v>
      </c>
      <c r="AE18" s="264">
        <v>1.8766975941681495E-2</v>
      </c>
      <c r="AG18" s="263"/>
      <c r="AH18" s="263" t="s">
        <v>212</v>
      </c>
      <c r="AI18" s="264">
        <v>9.4031503256254603E-2</v>
      </c>
      <c r="AK18" s="263"/>
    </row>
    <row r="19" spans="1:37" ht="15" customHeight="1" x14ac:dyDescent="0.25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3" t="s">
        <v>213</v>
      </c>
      <c r="AA19" s="264">
        <v>5.608495042650645E-2</v>
      </c>
      <c r="AC19" s="263"/>
      <c r="AD19" s="263" t="s">
        <v>213</v>
      </c>
      <c r="AE19" s="264">
        <v>2.3705487428082678E-2</v>
      </c>
      <c r="AG19" s="263"/>
      <c r="AH19" s="263" t="s">
        <v>213</v>
      </c>
      <c r="AI19" s="264">
        <v>0.10195977755221521</v>
      </c>
      <c r="AK19" s="263"/>
    </row>
    <row r="20" spans="1:37" ht="15" customHeight="1" x14ac:dyDescent="0.25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AA20" s="264"/>
      <c r="AC20" s="263"/>
      <c r="AE20" s="264"/>
      <c r="AG20" s="263"/>
      <c r="AI20" s="264"/>
      <c r="AK20" s="263"/>
    </row>
    <row r="21" spans="1:37" ht="15" customHeight="1" x14ac:dyDescent="0.25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AA21" s="264"/>
      <c r="AC21" s="263"/>
      <c r="AE21" s="264"/>
      <c r="AG21" s="263"/>
      <c r="AI21" s="264"/>
      <c r="AK21" s="263"/>
    </row>
    <row r="22" spans="1:37" ht="15" customHeight="1" x14ac:dyDescent="0.25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AA22" s="264"/>
      <c r="AC22" s="263"/>
      <c r="AE22" s="264"/>
      <c r="AG22" s="263"/>
      <c r="AI22" s="264"/>
      <c r="AK22" s="263"/>
    </row>
    <row r="23" spans="1:37" ht="15" customHeight="1" x14ac:dyDescent="0.25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AA23" s="264"/>
      <c r="AC23" s="263"/>
      <c r="AE23" s="264"/>
      <c r="AG23" s="263"/>
      <c r="AI23" s="264"/>
      <c r="AK23" s="263"/>
    </row>
    <row r="24" spans="1:37" ht="15" customHeight="1" x14ac:dyDescent="0.25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AA24" s="264"/>
      <c r="AC24" s="263"/>
      <c r="AE24" s="264"/>
      <c r="AG24" s="263"/>
      <c r="AI24" s="264"/>
      <c r="AK24" s="263"/>
    </row>
    <row r="25" spans="1:37" ht="15" customHeight="1" x14ac:dyDescent="0.25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AA25" s="264"/>
      <c r="AC25" s="263"/>
      <c r="AE25" s="264"/>
      <c r="AG25" s="263"/>
      <c r="AI25" s="264"/>
      <c r="AK25" s="263"/>
    </row>
    <row r="26" spans="1:37" ht="15" customHeight="1" x14ac:dyDescent="0.25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  <c r="AA26" s="264"/>
      <c r="AC26" s="263"/>
      <c r="AE26" s="264"/>
      <c r="AG26" s="263"/>
      <c r="AI26" s="264"/>
      <c r="AK26" s="263"/>
    </row>
    <row r="27" spans="1:37" ht="15" customHeight="1" x14ac:dyDescent="0.25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  <c r="AA27" s="264"/>
      <c r="AC27" s="263"/>
      <c r="AE27" s="264"/>
      <c r="AG27" s="263"/>
      <c r="AI27" s="264"/>
      <c r="AK27" s="263"/>
    </row>
    <row r="28" spans="1:37" ht="15" customHeight="1" x14ac:dyDescent="0.25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AA28" s="264"/>
      <c r="AC28" s="263"/>
      <c r="AE28" s="264"/>
      <c r="AG28" s="263"/>
      <c r="AI28" s="264"/>
      <c r="AK28" s="263"/>
    </row>
    <row r="29" spans="1:37" ht="15" customHeight="1" x14ac:dyDescent="0.25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  <c r="AA29" s="264"/>
      <c r="AC29" s="263"/>
      <c r="AE29" s="264"/>
      <c r="AG29" s="263"/>
      <c r="AI29" s="264"/>
      <c r="AK29" s="263"/>
    </row>
    <row r="30" spans="1:37" ht="15" customHeight="1" x14ac:dyDescent="0.25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  <c r="AA30" s="264"/>
      <c r="AC30" s="263"/>
      <c r="AE30" s="264"/>
      <c r="AG30" s="263"/>
      <c r="AI30" s="264"/>
      <c r="AK30" s="263"/>
    </row>
    <row r="31" spans="1:37" ht="15" customHeight="1" x14ac:dyDescent="0.25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  <c r="AA31" s="264"/>
      <c r="AC31" s="263"/>
      <c r="AE31" s="264"/>
      <c r="AG31" s="263"/>
      <c r="AI31" s="264"/>
      <c r="AK31" s="263"/>
    </row>
    <row r="32" spans="1:37" ht="15" customHeight="1" x14ac:dyDescent="0.25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  <c r="AA32" s="264"/>
      <c r="AC32" s="263"/>
      <c r="AE32" s="264"/>
      <c r="AG32" s="263"/>
      <c r="AI32" s="264"/>
      <c r="AK32" s="263"/>
    </row>
    <row r="33" spans="1:39" ht="15" customHeight="1" x14ac:dyDescent="0.25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  <c r="Z33" s="266" t="s">
        <v>214</v>
      </c>
      <c r="AA33" s="264"/>
      <c r="AC33" s="263"/>
      <c r="AD33" s="266" t="s">
        <v>215</v>
      </c>
      <c r="AE33" s="264"/>
      <c r="AG33" s="263"/>
      <c r="AH33" s="266" t="s">
        <v>216</v>
      </c>
      <c r="AI33" s="264"/>
      <c r="AK33" s="263"/>
    </row>
    <row r="34" spans="1:39" ht="15" customHeight="1" thickBot="1" x14ac:dyDescent="0.3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AA34" s="267">
        <v>2021</v>
      </c>
      <c r="AB34" s="267">
        <v>2022</v>
      </c>
      <c r="AC34" s="263"/>
      <c r="AE34" s="267">
        <v>2021</v>
      </c>
      <c r="AF34" s="267">
        <v>2022</v>
      </c>
      <c r="AG34" s="263"/>
      <c r="AI34" s="267">
        <v>2021</v>
      </c>
      <c r="AJ34" s="267">
        <v>2022</v>
      </c>
      <c r="AK34" s="263"/>
    </row>
    <row r="35" spans="1:39" ht="15" customHeight="1" x14ac:dyDescent="0.25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  <c r="Z35" s="263" t="s">
        <v>202</v>
      </c>
      <c r="AA35" s="264">
        <v>1.107712372789095E-2</v>
      </c>
      <c r="AB35" s="264">
        <v>1.3617729202092192E-2</v>
      </c>
      <c r="AC35" s="263"/>
      <c r="AD35" s="263" t="s">
        <v>202</v>
      </c>
      <c r="AE35" s="264">
        <v>5.7702178807125935E-2</v>
      </c>
      <c r="AF35" s="264">
        <v>-4.2899690826657774E-2</v>
      </c>
      <c r="AG35" s="263"/>
      <c r="AH35" s="263" t="s">
        <v>202</v>
      </c>
      <c r="AI35" s="264">
        <v>3.5561986624737897E-2</v>
      </c>
      <c r="AJ35" s="264">
        <v>-1.7596698122723069E-2</v>
      </c>
      <c r="AK35" s="263"/>
      <c r="AL35" s="268" t="s">
        <v>224</v>
      </c>
      <c r="AM35" s="269">
        <v>2022</v>
      </c>
    </row>
    <row r="36" spans="1:39" ht="15" customHeight="1" thickBot="1" x14ac:dyDescent="0.3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63" t="s">
        <v>203</v>
      </c>
      <c r="AA36" s="264">
        <v>-2.6407888128539979E-3</v>
      </c>
      <c r="AB36" s="264">
        <v>5.0830838375992473E-3</v>
      </c>
      <c r="AC36" s="263"/>
      <c r="AD36" s="263" t="s">
        <v>203</v>
      </c>
      <c r="AE36" s="264">
        <v>3.552762386362019E-2</v>
      </c>
      <c r="AF36" s="264">
        <v>-4.7422795923507836E-2</v>
      </c>
      <c r="AG36" s="263"/>
      <c r="AH36" s="263" t="s">
        <v>203</v>
      </c>
      <c r="AI36" s="264">
        <v>1.2245191833654018E-2</v>
      </c>
      <c r="AJ36" s="264">
        <v>-1.5256137090447481E-2</v>
      </c>
      <c r="AK36" s="263"/>
      <c r="AL36" s="270" t="s">
        <v>225</v>
      </c>
      <c r="AM36" s="271">
        <v>2021</v>
      </c>
    </row>
    <row r="37" spans="1:39" ht="15" customHeight="1" x14ac:dyDescent="0.25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63" t="s">
        <v>204</v>
      </c>
      <c r="AA37" s="264">
        <v>2.8855395171990778E-2</v>
      </c>
      <c r="AB37" s="264">
        <v>-1.284478356427286E-2</v>
      </c>
      <c r="AC37" s="263"/>
      <c r="AD37" s="263" t="s">
        <v>204</v>
      </c>
      <c r="AE37" s="264">
        <v>5.0681658217141885E-2</v>
      </c>
      <c r="AF37" s="264">
        <v>-5.55630587123494E-2</v>
      </c>
      <c r="AG37" s="263"/>
      <c r="AH37" s="263" t="s">
        <v>204</v>
      </c>
      <c r="AI37" s="264">
        <v>4.1217445412865886E-2</v>
      </c>
      <c r="AJ37" s="264">
        <v>-3.2306988207925116E-2</v>
      </c>
      <c r="AK37" s="263"/>
    </row>
    <row r="38" spans="1:39" ht="15" customHeight="1" x14ac:dyDescent="0.25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63" t="s">
        <v>205</v>
      </c>
      <c r="AA38" s="264">
        <v>6.8715312845533699E-2</v>
      </c>
      <c r="AB38" s="264">
        <v>-1.2023722822037683E-2</v>
      </c>
      <c r="AC38" s="263"/>
      <c r="AD38" s="263" t="s">
        <v>205</v>
      </c>
      <c r="AE38" s="264">
        <v>6.7634882360427612E-2</v>
      </c>
      <c r="AF38" s="264">
        <v>-5.2026269293068451E-2</v>
      </c>
      <c r="AG38" s="263"/>
      <c r="AH38" s="263" t="s">
        <v>205</v>
      </c>
      <c r="AI38" s="264">
        <v>6.8522051849220555E-2</v>
      </c>
      <c r="AJ38" s="264">
        <v>-2.7999117117938396E-2</v>
      </c>
      <c r="AK38" s="263"/>
    </row>
    <row r="39" spans="1:39" ht="15" customHeight="1" x14ac:dyDescent="0.25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63" t="s">
        <v>206</v>
      </c>
      <c r="AA39" s="264">
        <v>9.2903636992539868E-2</v>
      </c>
      <c r="AB39" s="264">
        <v>1.3513406253361638E-2</v>
      </c>
      <c r="AC39" s="263"/>
      <c r="AD39" s="263" t="s">
        <v>206</v>
      </c>
      <c r="AE39" s="264">
        <v>8.0935625370566977E-2</v>
      </c>
      <c r="AF39" s="264">
        <v>-2.376697641821451E-2</v>
      </c>
      <c r="AG39" s="263"/>
      <c r="AH39" s="263" t="s">
        <v>206</v>
      </c>
      <c r="AI39" s="264">
        <v>8.6158597028014441E-2</v>
      </c>
      <c r="AJ39" s="264">
        <v>8.4440500189259633E-4</v>
      </c>
      <c r="AK39" s="263"/>
    </row>
    <row r="40" spans="1:39" ht="15" customHeight="1" x14ac:dyDescent="0.25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63" t="s">
        <v>207</v>
      </c>
      <c r="AA40" s="264">
        <v>0.10074488478716503</v>
      </c>
      <c r="AB40" s="264">
        <v>1.4873865078394033E-2</v>
      </c>
      <c r="AC40" s="263"/>
      <c r="AD40" s="263" t="s">
        <v>207</v>
      </c>
      <c r="AE40" s="264">
        <v>8.4121339467344292E-2</v>
      </c>
      <c r="AF40" s="264">
        <v>-2.3986076114950662E-2</v>
      </c>
      <c r="AG40" s="263"/>
      <c r="AH40" s="263" t="s">
        <v>207</v>
      </c>
      <c r="AI40" s="264">
        <v>9.8328483445521045E-2</v>
      </c>
      <c r="AJ40" s="264">
        <v>2.2550924456453457E-4</v>
      </c>
      <c r="AK40" s="263"/>
    </row>
    <row r="41" spans="1:39" ht="15" customHeight="1" x14ac:dyDescent="0.25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63" t="s">
        <v>208</v>
      </c>
      <c r="AA41" s="264">
        <v>9.4909456423107053E-2</v>
      </c>
      <c r="AB41" s="264">
        <v>1.2042047645319798E-2</v>
      </c>
      <c r="AC41" s="263"/>
      <c r="AD41" s="263" t="s">
        <v>208</v>
      </c>
      <c r="AE41" s="264">
        <v>7.7750834127204627E-2</v>
      </c>
      <c r="AF41" s="264">
        <v>-2.5859921395592948E-2</v>
      </c>
      <c r="AG41" s="263"/>
      <c r="AH41" s="263" t="s">
        <v>208</v>
      </c>
      <c r="AI41" s="264">
        <v>9.940200064407477E-2</v>
      </c>
      <c r="AJ41" s="264">
        <v>-3.2136817372885674E-3</v>
      </c>
      <c r="AK41" s="263"/>
    </row>
    <row r="42" spans="1:39" ht="15" customHeight="1" x14ac:dyDescent="0.25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63" t="s">
        <v>209</v>
      </c>
      <c r="AA42" s="264">
        <v>9.0290162283593392E-2</v>
      </c>
      <c r="AC42" s="263"/>
      <c r="AD42" s="263" t="s">
        <v>209</v>
      </c>
      <c r="AE42" s="264">
        <v>6.8637918315036045E-2</v>
      </c>
      <c r="AG42" s="263"/>
      <c r="AH42" s="263" t="s">
        <v>209</v>
      </c>
      <c r="AI42" s="264">
        <v>9.2844062944951983E-2</v>
      </c>
      <c r="AK42" s="263"/>
    </row>
    <row r="43" spans="1:39" ht="15" customHeight="1" x14ac:dyDescent="0.25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63" t="s">
        <v>210</v>
      </c>
      <c r="AA43" s="264">
        <v>8.2150303625241602E-2</v>
      </c>
      <c r="AC43" s="263"/>
      <c r="AD43" s="263" t="s">
        <v>210</v>
      </c>
      <c r="AE43" s="264">
        <v>5.6846746119525449E-2</v>
      </c>
      <c r="AG43" s="263"/>
      <c r="AH43" s="263" t="s">
        <v>210</v>
      </c>
      <c r="AI43" s="264">
        <v>8.5496124241785196E-2</v>
      </c>
      <c r="AK43" s="263"/>
    </row>
    <row r="44" spans="1:39" ht="15" customHeight="1" x14ac:dyDescent="0.25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63" t="s">
        <v>211</v>
      </c>
      <c r="AA44" s="264">
        <v>7.0817381667195894E-2</v>
      </c>
      <c r="AC44" s="263"/>
      <c r="AD44" s="263" t="s">
        <v>211</v>
      </c>
      <c r="AE44" s="264">
        <v>4.1841214184188825E-2</v>
      </c>
      <c r="AG44" s="263"/>
      <c r="AH44" s="263" t="s">
        <v>211</v>
      </c>
      <c r="AI44" s="264">
        <v>7.0526888604864404E-2</v>
      </c>
      <c r="AK44" s="263"/>
    </row>
    <row r="45" spans="1:39" ht="15" customHeight="1" x14ac:dyDescent="0.25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63" t="s">
        <v>212</v>
      </c>
      <c r="AA45" s="264">
        <v>6.1954659598844726E-2</v>
      </c>
      <c r="AC45" s="263"/>
      <c r="AD45" s="263" t="s">
        <v>212</v>
      </c>
      <c r="AE45" s="264">
        <v>3.0319697512395861E-2</v>
      </c>
      <c r="AG45" s="263"/>
      <c r="AH45" s="263" t="s">
        <v>212</v>
      </c>
      <c r="AI45" s="264">
        <v>6.2552353605993996E-2</v>
      </c>
      <c r="AK45" s="263"/>
    </row>
    <row r="46" spans="1:39" ht="15" customHeight="1" x14ac:dyDescent="0.25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63" t="s">
        <v>213</v>
      </c>
      <c r="AA46" s="264">
        <v>5.6370216489294196E-2</v>
      </c>
      <c r="AC46" s="263"/>
      <c r="AD46" s="263" t="s">
        <v>213</v>
      </c>
      <c r="AE46" s="264">
        <v>2.2421777253976812E-2</v>
      </c>
      <c r="AG46" s="263"/>
      <c r="AH46" s="263" t="s">
        <v>213</v>
      </c>
      <c r="AI46" s="264">
        <v>5.6038250010495713E-2</v>
      </c>
      <c r="AK46" s="263"/>
    </row>
    <row r="47" spans="1:39" ht="15" customHeight="1" x14ac:dyDescent="0.25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</row>
    <row r="48" spans="1:39" ht="15" customHeight="1" x14ac:dyDescent="0.25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</row>
    <row r="49" spans="1:25" ht="15" customHeight="1" x14ac:dyDescent="0.25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</row>
    <row r="50" spans="1:25" ht="15" customHeight="1" x14ac:dyDescent="0.25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</row>
    <row r="51" spans="1:25" ht="15" customHeight="1" x14ac:dyDescent="0.25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</row>
    <row r="52" spans="1:25" ht="15" customHeight="1" x14ac:dyDescent="0.25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</row>
    <row r="53" spans="1:25" ht="15" customHeight="1" x14ac:dyDescent="0.25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</row>
    <row r="54" spans="1:25" ht="15" customHeight="1" x14ac:dyDescent="0.25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</row>
    <row r="55" spans="1:25" ht="15" customHeight="1" x14ac:dyDescent="0.25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25" ht="15" customHeight="1" x14ac:dyDescent="0.25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25" ht="15" customHeight="1" x14ac:dyDescent="0.25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25" ht="15" customHeight="1" x14ac:dyDescent="0.25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  <row r="59" spans="1:25" ht="15" customHeight="1" x14ac:dyDescent="0.25">
      <c r="A59" s="261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  <c r="R59" s="261"/>
      <c r="S59" s="261"/>
      <c r="T59" s="261"/>
      <c r="U59" s="261"/>
      <c r="V59" s="261"/>
      <c r="W59" s="261"/>
      <c r="X59" s="261"/>
      <c r="Y59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21C00F-B262-4C65-8DFE-01F112AC9720}">
  <sheetPr>
    <pageSetUpPr fitToPage="1"/>
  </sheetPr>
  <dimension ref="A1:AS65"/>
  <sheetViews>
    <sheetView showGridLines="0" zoomScale="70" zoomScaleNormal="70" zoomScalePageLayoutView="60" workbookViewId="0"/>
  </sheetViews>
  <sheetFormatPr baseColWidth="10" defaultColWidth="11.42578125" defaultRowHeight="15" customHeight="1" x14ac:dyDescent="0.25"/>
  <cols>
    <col min="1" max="1" width="3.7109375" style="151" customWidth="1"/>
    <col min="2" max="8" width="11.5703125" style="151" customWidth="1"/>
    <col min="9" max="9" width="3.7109375" style="151" customWidth="1"/>
    <col min="10" max="16" width="11.5703125" style="151" customWidth="1"/>
    <col min="17" max="17" width="3.7109375" style="151" customWidth="1"/>
    <col min="18" max="24" width="11.5703125" style="151" customWidth="1"/>
    <col min="25" max="25" width="11.5703125" style="253" customWidth="1"/>
    <col min="26" max="27" width="12.85546875" style="253" customWidth="1"/>
    <col min="28" max="28" width="12.85546875" style="39" customWidth="1"/>
    <col min="29" max="29" width="12.85546875" style="254" customWidth="1"/>
    <col min="30" max="31" width="12.85546875" style="39" customWidth="1"/>
    <col min="32" max="32" width="12.85546875" style="254" customWidth="1"/>
    <col min="33" max="34" width="12.85546875" style="39" customWidth="1"/>
    <col min="35" max="35" width="12.85546875" style="254" customWidth="1"/>
    <col min="36" max="41" width="12.85546875" style="39" customWidth="1"/>
    <col min="42" max="45" width="12.85546875" style="253" customWidth="1"/>
    <col min="46" max="63" width="12.85546875" style="151" customWidth="1"/>
    <col min="64" max="16384" width="11.42578125" style="151"/>
  </cols>
  <sheetData>
    <row r="1" spans="1:42" ht="26.25" x14ac:dyDescent="0.25">
      <c r="B1" s="251" t="s">
        <v>226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196</v>
      </c>
      <c r="AB1" s="39" t="s">
        <v>227</v>
      </c>
    </row>
    <row r="2" spans="1:42" ht="15" customHeight="1" x14ac:dyDescent="0.25">
      <c r="A2" s="32"/>
      <c r="B2" s="252"/>
      <c r="C2" s="252"/>
      <c r="D2" s="252"/>
      <c r="E2" s="252"/>
      <c r="F2" s="252"/>
      <c r="G2" s="252"/>
      <c r="H2" s="252"/>
      <c r="J2" s="32"/>
      <c r="K2" s="32"/>
      <c r="L2" s="32"/>
      <c r="M2" s="32"/>
      <c r="N2" s="32"/>
      <c r="O2" s="32"/>
      <c r="P2" s="32"/>
      <c r="Q2" s="32"/>
      <c r="R2" s="32"/>
      <c r="S2" s="32"/>
      <c r="T2" s="252"/>
      <c r="U2" s="252"/>
      <c r="V2" s="252"/>
      <c r="W2" s="252"/>
      <c r="X2" s="252"/>
      <c r="Z2" s="253" t="s">
        <v>197</v>
      </c>
      <c r="AB2" s="39" t="s">
        <v>228</v>
      </c>
    </row>
    <row r="3" spans="1:42" ht="15" customHeight="1" x14ac:dyDescent="0.25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198</v>
      </c>
      <c r="AB3" s="39" t="s">
        <v>229</v>
      </c>
    </row>
    <row r="4" spans="1:42" ht="15" customHeight="1" x14ac:dyDescent="0.25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AB4" s="39" t="s">
        <v>230</v>
      </c>
    </row>
    <row r="5" spans="1:42" ht="15" customHeight="1" x14ac:dyDescent="0.25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  <c r="AB5" s="39" t="s">
        <v>231</v>
      </c>
    </row>
    <row r="6" spans="1:42" ht="15" customHeight="1" x14ac:dyDescent="0.25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172</v>
      </c>
      <c r="Z6" s="257" t="s">
        <v>199</v>
      </c>
      <c r="AA6" s="257"/>
    </row>
    <row r="7" spans="1:42" ht="15" customHeight="1" x14ac:dyDescent="0.25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72" t="s">
        <v>199</v>
      </c>
      <c r="AE7" s="272" t="s">
        <v>200</v>
      </c>
      <c r="AH7" s="272" t="s">
        <v>201</v>
      </c>
      <c r="AP7" s="258">
        <v>2022</v>
      </c>
    </row>
    <row r="8" spans="1:42" ht="15" customHeight="1" thickBot="1" x14ac:dyDescent="0.3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202</v>
      </c>
      <c r="AA8" s="259">
        <v>46820440</v>
      </c>
      <c r="AP8" s="259">
        <v>8185760</v>
      </c>
    </row>
    <row r="9" spans="1:42" ht="15" customHeight="1" x14ac:dyDescent="0.25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203</v>
      </c>
      <c r="AA9" s="259">
        <v>44583561</v>
      </c>
      <c r="AB9" s="273">
        <v>44317</v>
      </c>
      <c r="AC9" s="254">
        <v>522.706906</v>
      </c>
      <c r="AE9" s="273">
        <v>44317</v>
      </c>
      <c r="AF9" s="254">
        <v>161.265244</v>
      </c>
      <c r="AH9" s="273">
        <v>44317</v>
      </c>
      <c r="AI9" s="254">
        <v>79.880838999999995</v>
      </c>
      <c r="AK9" s="274" t="s">
        <v>222</v>
      </c>
      <c r="AL9" s="275">
        <v>2022</v>
      </c>
      <c r="AP9" s="259">
        <v>7406116</v>
      </c>
    </row>
    <row r="10" spans="1:42" ht="15" customHeight="1" thickBot="1" x14ac:dyDescent="0.3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204</v>
      </c>
      <c r="AA10" s="259">
        <v>48353601</v>
      </c>
      <c r="AB10" s="273">
        <v>44348</v>
      </c>
      <c r="AC10" s="254">
        <v>527.37724200000002</v>
      </c>
      <c r="AE10" s="273">
        <v>44348</v>
      </c>
      <c r="AF10" s="254">
        <v>161.762745</v>
      </c>
      <c r="AH10" s="273">
        <v>44348</v>
      </c>
      <c r="AI10" s="254">
        <v>80.977176999999998</v>
      </c>
      <c r="AK10" s="276" t="s">
        <v>232</v>
      </c>
      <c r="AL10" s="277">
        <v>2021</v>
      </c>
      <c r="AP10" s="259">
        <v>6819146</v>
      </c>
    </row>
    <row r="11" spans="1:42" ht="15" customHeight="1" x14ac:dyDescent="0.25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205</v>
      </c>
      <c r="AA11" s="259">
        <v>46400443</v>
      </c>
      <c r="AB11" s="273">
        <v>44378</v>
      </c>
      <c r="AC11" s="254">
        <v>531.21098400000005</v>
      </c>
      <c r="AE11" s="273">
        <v>44378</v>
      </c>
      <c r="AF11" s="254">
        <v>162.63255899999999</v>
      </c>
      <c r="AH11" s="273">
        <v>44378</v>
      </c>
      <c r="AI11" s="254">
        <v>82.306852000000006</v>
      </c>
      <c r="AP11" s="259">
        <v>7881967</v>
      </c>
    </row>
    <row r="12" spans="1:42" ht="15" customHeight="1" x14ac:dyDescent="0.25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206</v>
      </c>
      <c r="AA12" s="259">
        <v>51071331</v>
      </c>
      <c r="AB12" s="273">
        <v>44409</v>
      </c>
      <c r="AC12" s="254">
        <v>537.04507799999999</v>
      </c>
      <c r="AE12" s="273">
        <v>44409</v>
      </c>
      <c r="AF12" s="254">
        <v>165.14293799999999</v>
      </c>
      <c r="AH12" s="273">
        <v>44409</v>
      </c>
      <c r="AI12" s="254">
        <v>84.045151000000004</v>
      </c>
      <c r="AP12" s="259">
        <v>8087600</v>
      </c>
    </row>
    <row r="13" spans="1:42" ht="15" customHeight="1" x14ac:dyDescent="0.25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207</v>
      </c>
      <c r="AA13" s="259">
        <v>47139627</v>
      </c>
      <c r="AB13" s="273">
        <v>44440</v>
      </c>
      <c r="AC13" s="254">
        <v>538.74828400000001</v>
      </c>
      <c r="AE13" s="273">
        <v>44440</v>
      </c>
      <c r="AF13" s="254">
        <v>166.10875799999999</v>
      </c>
      <c r="AH13" s="273">
        <v>44440</v>
      </c>
      <c r="AI13" s="254">
        <v>84.124979999999994</v>
      </c>
      <c r="AP13" s="259">
        <v>7884812</v>
      </c>
    </row>
    <row r="14" spans="1:42" ht="15" customHeight="1" x14ac:dyDescent="0.25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208</v>
      </c>
      <c r="AA14" s="259">
        <v>48818378</v>
      </c>
      <c r="AB14" s="273">
        <v>44470</v>
      </c>
      <c r="AC14" s="254">
        <v>539.75075300000003</v>
      </c>
      <c r="AE14" s="273">
        <v>44470</v>
      </c>
      <c r="AF14" s="254">
        <v>167.314605</v>
      </c>
      <c r="AH14" s="273">
        <v>44470</v>
      </c>
      <c r="AI14" s="254">
        <v>84.137287999999998</v>
      </c>
      <c r="AP14" s="259">
        <v>7117785</v>
      </c>
    </row>
    <row r="15" spans="1:42" ht="15" customHeight="1" x14ac:dyDescent="0.25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209</v>
      </c>
      <c r="AA15" s="259">
        <v>48198107</v>
      </c>
      <c r="AB15" s="273">
        <v>44501</v>
      </c>
      <c r="AC15" s="254">
        <v>541.77923399999997</v>
      </c>
      <c r="AE15" s="273">
        <v>44501</v>
      </c>
      <c r="AF15" s="254">
        <v>169.77769900000001</v>
      </c>
      <c r="AH15" s="273">
        <v>44501</v>
      </c>
      <c r="AI15" s="254">
        <v>83.789527000000007</v>
      </c>
      <c r="AP15" s="259"/>
    </row>
    <row r="16" spans="1:42" ht="15" customHeight="1" x14ac:dyDescent="0.25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210</v>
      </c>
      <c r="AA16" s="259">
        <v>46635887</v>
      </c>
      <c r="AB16" s="273">
        <v>44531</v>
      </c>
      <c r="AC16" s="254">
        <v>544.40165500000001</v>
      </c>
      <c r="AE16" s="273">
        <v>44531</v>
      </c>
      <c r="AF16" s="254">
        <v>170.85990699999999</v>
      </c>
      <c r="AH16" s="273">
        <v>44531</v>
      </c>
      <c r="AI16" s="254">
        <v>84.980694999999997</v>
      </c>
      <c r="AP16" s="259"/>
    </row>
    <row r="17" spans="1:42" ht="15" customHeight="1" x14ac:dyDescent="0.25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211</v>
      </c>
      <c r="AA17" s="259">
        <v>48624088</v>
      </c>
      <c r="AB17" s="273">
        <v>44562</v>
      </c>
      <c r="AC17" s="254">
        <v>548.66491099999996</v>
      </c>
      <c r="AE17" s="273">
        <v>44562</v>
      </c>
      <c r="AF17" s="254">
        <v>172.822993</v>
      </c>
      <c r="AH17" s="273">
        <v>44562</v>
      </c>
      <c r="AI17" s="254">
        <v>86.689920000000001</v>
      </c>
      <c r="AP17" s="259"/>
    </row>
    <row r="18" spans="1:42" ht="15" customHeight="1" x14ac:dyDescent="0.25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212</v>
      </c>
      <c r="AA18" s="259">
        <v>43594127</v>
      </c>
      <c r="AB18" s="273">
        <v>44593</v>
      </c>
      <c r="AC18" s="254">
        <v>552.14293599999996</v>
      </c>
      <c r="AE18" s="273">
        <v>44593</v>
      </c>
      <c r="AF18" s="254">
        <v>174.63856899999999</v>
      </c>
      <c r="AH18" s="273">
        <v>44593</v>
      </c>
      <c r="AI18" s="254">
        <v>88.001256999999995</v>
      </c>
      <c r="AP18" s="259"/>
    </row>
    <row r="19" spans="1:42" ht="15" customHeight="1" x14ac:dyDescent="0.25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213</v>
      </c>
      <c r="AA19" s="259">
        <v>43965686</v>
      </c>
      <c r="AB19" s="273">
        <v>44621</v>
      </c>
      <c r="AC19" s="254">
        <v>551.66938400000004</v>
      </c>
      <c r="AE19" s="273">
        <v>44621</v>
      </c>
      <c r="AF19" s="254">
        <v>175.33267499999999</v>
      </c>
      <c r="AH19" s="273">
        <v>44621</v>
      </c>
      <c r="AI19" s="254">
        <v>87.711380000000005</v>
      </c>
      <c r="AP19" s="259"/>
    </row>
    <row r="20" spans="1:42" ht="15" customHeight="1" x14ac:dyDescent="0.25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73">
        <v>44652</v>
      </c>
      <c r="AC20" s="254">
        <v>554.72084099999995</v>
      </c>
      <c r="AE20" s="273">
        <v>44652</v>
      </c>
      <c r="AF20" s="254">
        <v>177.67643899999999</v>
      </c>
      <c r="AH20" s="273">
        <v>44652</v>
      </c>
      <c r="AI20" s="254">
        <v>88.352429000000001</v>
      </c>
      <c r="AP20" s="259"/>
    </row>
    <row r="21" spans="1:42" ht="15" customHeight="1" x14ac:dyDescent="0.25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  <c r="AB21" s="273">
        <v>44682</v>
      </c>
      <c r="AC21" s="254">
        <v>560.560295</v>
      </c>
      <c r="AE21" s="273">
        <v>44682</v>
      </c>
      <c r="AF21" s="254">
        <v>179.30379099999999</v>
      </c>
      <c r="AH21" s="273">
        <v>44682</v>
      </c>
      <c r="AI21" s="254">
        <v>89.661679000000007</v>
      </c>
    </row>
    <row r="22" spans="1:42" ht="15" customHeight="1" x14ac:dyDescent="0.25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B22" s="273">
        <v>44714</v>
      </c>
      <c r="AC22" s="254">
        <v>563.88575800000001</v>
      </c>
      <c r="AE22" s="273">
        <v>44714</v>
      </c>
      <c r="AF22" s="254">
        <v>180.98386099999999</v>
      </c>
      <c r="AH22" s="273">
        <v>44714</v>
      </c>
      <c r="AI22" s="254">
        <v>90.556487000000004</v>
      </c>
    </row>
    <row r="23" spans="1:42" ht="15" customHeight="1" x14ac:dyDescent="0.25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B23" s="273">
        <v>44746</v>
      </c>
      <c r="AC23" s="254">
        <v>565.98780199999999</v>
      </c>
      <c r="AE23" s="273">
        <v>44746</v>
      </c>
      <c r="AF23" s="254">
        <v>182.73262700000001</v>
      </c>
      <c r="AH23" s="273">
        <v>44746</v>
      </c>
      <c r="AI23" s="254">
        <v>90.760827000000006</v>
      </c>
    </row>
    <row r="24" spans="1:42" ht="15" customHeight="1" x14ac:dyDescent="0.25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B24" s="273">
        <v>44778</v>
      </c>
      <c r="AC24" s="254">
        <v>564.38430900000003</v>
      </c>
      <c r="AE24" s="273">
        <v>44778</v>
      </c>
      <c r="AF24" s="254">
        <v>181.57939099999999</v>
      </c>
      <c r="AH24" s="273">
        <v>44778</v>
      </c>
      <c r="AI24" s="254">
        <v>90.884389999999996</v>
      </c>
    </row>
    <row r="25" spans="1:42" ht="15" customHeight="1" x14ac:dyDescent="0.25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B25" s="278"/>
      <c r="AE25" s="278"/>
      <c r="AH25" s="278"/>
    </row>
    <row r="26" spans="1:42" ht="15" customHeight="1" x14ac:dyDescent="0.25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B26" s="278"/>
      <c r="AE26" s="278"/>
      <c r="AH26" s="278"/>
    </row>
    <row r="27" spans="1:42" ht="15" customHeight="1" x14ac:dyDescent="0.25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B27" s="278"/>
      <c r="AE27" s="278"/>
      <c r="AH27" s="278"/>
    </row>
    <row r="28" spans="1:42" ht="15" customHeight="1" x14ac:dyDescent="0.25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B28" s="278"/>
      <c r="AE28" s="278"/>
      <c r="AH28" s="278"/>
    </row>
    <row r="29" spans="1:42" ht="15" customHeight="1" x14ac:dyDescent="0.25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B29" s="278"/>
      <c r="AE29" s="278"/>
      <c r="AH29" s="278"/>
    </row>
    <row r="30" spans="1:42" ht="15" customHeight="1" x14ac:dyDescent="0.25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B30" s="278"/>
      <c r="AE30" s="278"/>
      <c r="AH30" s="278"/>
    </row>
    <row r="31" spans="1:42" ht="15" customHeight="1" x14ac:dyDescent="0.25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B31" s="278"/>
      <c r="AE31" s="278"/>
      <c r="AH31" s="278"/>
    </row>
    <row r="32" spans="1:42" ht="15" customHeight="1" x14ac:dyDescent="0.25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AB32" s="278"/>
      <c r="AE32" s="278"/>
      <c r="AH32" s="278"/>
    </row>
    <row r="33" spans="1:42" ht="15" customHeight="1" x14ac:dyDescent="0.25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214</v>
      </c>
      <c r="AA33" s="257"/>
    </row>
    <row r="34" spans="1:42" ht="15" customHeight="1" x14ac:dyDescent="0.25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72" t="s">
        <v>214</v>
      </c>
      <c r="AE34" s="272" t="s">
        <v>215</v>
      </c>
      <c r="AH34" s="272" t="s">
        <v>233</v>
      </c>
      <c r="AP34" s="258">
        <v>2022</v>
      </c>
    </row>
    <row r="35" spans="1:42" ht="15" customHeight="1" thickBot="1" x14ac:dyDescent="0.3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202</v>
      </c>
      <c r="AA35" s="259">
        <v>21616722</v>
      </c>
      <c r="AP35" s="259">
        <v>1460985</v>
      </c>
    </row>
    <row r="36" spans="1:42" ht="15" customHeight="1" x14ac:dyDescent="0.25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203</v>
      </c>
      <c r="AA36" s="259">
        <v>21387737</v>
      </c>
      <c r="AB36" s="273">
        <v>44317</v>
      </c>
      <c r="AC36" s="254">
        <v>271.17265500000002</v>
      </c>
      <c r="AE36" s="273">
        <v>44317</v>
      </c>
      <c r="AF36" s="254">
        <v>199.80040500000001</v>
      </c>
      <c r="AH36" s="273">
        <v>44317</v>
      </c>
      <c r="AI36" s="254">
        <v>17.345535000000002</v>
      </c>
      <c r="AK36" s="274" t="s">
        <v>224</v>
      </c>
      <c r="AL36" s="275">
        <v>2022</v>
      </c>
      <c r="AP36" s="259">
        <v>1349473</v>
      </c>
    </row>
    <row r="37" spans="1:42" ht="15" customHeight="1" thickBot="1" x14ac:dyDescent="0.3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204</v>
      </c>
      <c r="AA37" s="259">
        <v>23910619</v>
      </c>
      <c r="AB37" s="273">
        <v>44348</v>
      </c>
      <c r="AC37" s="254">
        <v>274.06256999999999</v>
      </c>
      <c r="AE37" s="273">
        <v>44348</v>
      </c>
      <c r="AF37" s="254">
        <v>201.31011799999999</v>
      </c>
      <c r="AH37" s="273">
        <v>44348</v>
      </c>
      <c r="AI37" s="254">
        <v>17.552098999999998</v>
      </c>
      <c r="AK37" s="276" t="s">
        <v>234</v>
      </c>
      <c r="AL37" s="277">
        <v>2021</v>
      </c>
      <c r="AP37" s="259">
        <v>1386654</v>
      </c>
    </row>
    <row r="38" spans="1:42" ht="15" customHeight="1" x14ac:dyDescent="0.25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205</v>
      </c>
      <c r="AA38" s="259">
        <v>23932607</v>
      </c>
      <c r="AB38" s="273">
        <v>44378</v>
      </c>
      <c r="AC38" s="254">
        <v>275.44546300000002</v>
      </c>
      <c r="AE38" s="273">
        <v>44378</v>
      </c>
      <c r="AF38" s="254">
        <v>201.99906300000001</v>
      </c>
      <c r="AH38" s="273">
        <v>44378</v>
      </c>
      <c r="AI38" s="254">
        <v>17.700386000000002</v>
      </c>
      <c r="AP38" s="259">
        <v>1474935</v>
      </c>
    </row>
    <row r="39" spans="1:42" ht="15" customHeight="1" x14ac:dyDescent="0.25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206</v>
      </c>
      <c r="AA39" s="259">
        <v>25421795</v>
      </c>
      <c r="AB39" s="273">
        <v>44409</v>
      </c>
      <c r="AC39" s="254">
        <v>276.747367</v>
      </c>
      <c r="AE39" s="273">
        <v>44409</v>
      </c>
      <c r="AF39" s="254">
        <v>202.157746</v>
      </c>
      <c r="AH39" s="273">
        <v>44409</v>
      </c>
      <c r="AI39" s="254">
        <v>17.774260999999999</v>
      </c>
      <c r="AP39" s="259">
        <v>1604300</v>
      </c>
    </row>
    <row r="40" spans="1:42" ht="15" customHeight="1" x14ac:dyDescent="0.25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207</v>
      </c>
      <c r="AA40" s="259">
        <v>23125768</v>
      </c>
      <c r="AB40" s="273">
        <v>44440</v>
      </c>
      <c r="AC40" s="254">
        <v>277.17386299999998</v>
      </c>
      <c r="AE40" s="273">
        <v>44440</v>
      </c>
      <c r="AF40" s="254">
        <v>201.62899400000001</v>
      </c>
      <c r="AH40" s="273">
        <v>44440</v>
      </c>
      <c r="AI40" s="254">
        <v>17.816631999999998</v>
      </c>
      <c r="AP40" s="259">
        <v>1474713</v>
      </c>
    </row>
    <row r="41" spans="1:42" ht="15" customHeight="1" x14ac:dyDescent="0.25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208</v>
      </c>
      <c r="AA41" s="259">
        <v>24306034</v>
      </c>
      <c r="AB41" s="273">
        <v>44470</v>
      </c>
      <c r="AC41" s="254">
        <v>276.67334599999998</v>
      </c>
      <c r="AE41" s="273">
        <v>44470</v>
      </c>
      <c r="AF41" s="254">
        <v>200.251473</v>
      </c>
      <c r="AH41" s="273">
        <v>44470</v>
      </c>
      <c r="AI41" s="254">
        <v>17.741454999999998</v>
      </c>
      <c r="AP41" s="259">
        <v>1518965</v>
      </c>
    </row>
    <row r="42" spans="1:42" ht="15" customHeight="1" x14ac:dyDescent="0.25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209</v>
      </c>
      <c r="AA42" s="259">
        <v>21902550</v>
      </c>
      <c r="AB42" s="273">
        <v>44501</v>
      </c>
      <c r="AC42" s="254">
        <v>276.22528</v>
      </c>
      <c r="AE42" s="273">
        <v>44501</v>
      </c>
      <c r="AF42" s="254">
        <v>198.95327700000001</v>
      </c>
      <c r="AH42" s="273">
        <v>44501</v>
      </c>
      <c r="AI42" s="254">
        <v>17.724955000000001</v>
      </c>
      <c r="AP42" s="259"/>
    </row>
    <row r="43" spans="1:42" ht="15" customHeight="1" x14ac:dyDescent="0.25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210</v>
      </c>
      <c r="AA43" s="259">
        <v>21969911</v>
      </c>
      <c r="AB43" s="273">
        <v>44531</v>
      </c>
      <c r="AC43" s="254">
        <v>276.19818800000002</v>
      </c>
      <c r="AE43" s="273">
        <v>44531</v>
      </c>
      <c r="AF43" s="254">
        <v>197.95181099999999</v>
      </c>
      <c r="AH43" s="273">
        <v>44531</v>
      </c>
      <c r="AI43" s="254">
        <v>17.709254999999999</v>
      </c>
      <c r="AP43" s="259"/>
    </row>
    <row r="44" spans="1:42" ht="15" customHeight="1" x14ac:dyDescent="0.25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211</v>
      </c>
      <c r="AA44" s="259">
        <v>23848860</v>
      </c>
      <c r="AB44" s="273">
        <v>44562</v>
      </c>
      <c r="AC44" s="254">
        <v>276.49715800000001</v>
      </c>
      <c r="AE44" s="273">
        <v>44562</v>
      </c>
      <c r="AF44" s="254">
        <v>197.236662</v>
      </c>
      <c r="AH44" s="273">
        <v>44562</v>
      </c>
      <c r="AI44" s="254">
        <v>17.683085999999999</v>
      </c>
      <c r="AP44" s="259"/>
    </row>
    <row r="45" spans="1:42" ht="15" customHeight="1" x14ac:dyDescent="0.25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212</v>
      </c>
      <c r="AA45" s="259">
        <v>21694089</v>
      </c>
      <c r="AB45" s="273">
        <v>44593</v>
      </c>
      <c r="AC45" s="254">
        <v>276.41863699999999</v>
      </c>
      <c r="AE45" s="273">
        <v>44593</v>
      </c>
      <c r="AF45" s="254">
        <v>196.424744</v>
      </c>
      <c r="AH45" s="273">
        <v>44593</v>
      </c>
      <c r="AI45" s="254">
        <v>17.665714000000001</v>
      </c>
      <c r="AP45" s="259"/>
    </row>
    <row r="46" spans="1:42" ht="15" customHeight="1" x14ac:dyDescent="0.25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213</v>
      </c>
      <c r="AA46" s="259">
        <v>20944890</v>
      </c>
      <c r="AB46" s="273">
        <v>44621</v>
      </c>
      <c r="AC46" s="254">
        <v>275.33436399999999</v>
      </c>
      <c r="AE46" s="273">
        <v>44621</v>
      </c>
      <c r="AF46" s="254">
        <v>195.23077799999999</v>
      </c>
      <c r="AH46" s="273">
        <v>44621</v>
      </c>
      <c r="AI46" s="254">
        <v>17.569132</v>
      </c>
      <c r="AP46" s="259"/>
    </row>
    <row r="47" spans="1:42" ht="15" customHeight="1" x14ac:dyDescent="0.25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73">
        <v>44652</v>
      </c>
      <c r="AC47" s="254">
        <v>275.10316799999998</v>
      </c>
      <c r="AE47" s="273">
        <v>44652</v>
      </c>
      <c r="AF47" s="254">
        <v>194.50659300000001</v>
      </c>
      <c r="AH47" s="273">
        <v>44652</v>
      </c>
      <c r="AI47" s="254">
        <v>17.545867999999999</v>
      </c>
      <c r="AP47" s="259"/>
    </row>
    <row r="48" spans="1:42" ht="15" customHeight="1" x14ac:dyDescent="0.25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AB48" s="273">
        <v>44682</v>
      </c>
      <c r="AC48" s="254">
        <v>277.74408499999998</v>
      </c>
      <c r="AE48" s="273">
        <v>44682</v>
      </c>
      <c r="AF48" s="254">
        <v>195.98914300000001</v>
      </c>
      <c r="AH48" s="273">
        <v>44682</v>
      </c>
      <c r="AI48" s="254">
        <v>17.715394</v>
      </c>
    </row>
    <row r="49" spans="1:35" ht="15" customHeight="1" x14ac:dyDescent="0.25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  <c r="AB49" s="273">
        <v>44714</v>
      </c>
      <c r="AC49" s="254">
        <v>278.24818900000002</v>
      </c>
      <c r="AE49" s="273">
        <v>44714</v>
      </c>
      <c r="AF49" s="254">
        <v>195.573759</v>
      </c>
      <c r="AH49" s="273">
        <v>44714</v>
      </c>
      <c r="AI49" s="254">
        <v>17.711227999999998</v>
      </c>
    </row>
    <row r="50" spans="1:35" ht="15" customHeight="1" x14ac:dyDescent="0.25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AB50" s="273">
        <v>44746</v>
      </c>
      <c r="AC50" s="254">
        <v>278.14271100000002</v>
      </c>
      <c r="AE50" s="273">
        <v>44746</v>
      </c>
      <c r="AF50" s="254">
        <v>194.94725399999999</v>
      </c>
      <c r="AH50" s="273">
        <v>44746</v>
      </c>
      <c r="AI50" s="254">
        <v>17.676144000000001</v>
      </c>
    </row>
    <row r="51" spans="1:35" ht="15" customHeight="1" x14ac:dyDescent="0.25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AB51" s="273">
        <v>44778</v>
      </c>
      <c r="AC51" s="254">
        <v>277.53878700000001</v>
      </c>
      <c r="AE51" s="273">
        <v>44778</v>
      </c>
      <c r="AF51" s="254">
        <v>194.333505</v>
      </c>
      <c r="AH51" s="273">
        <v>44778</v>
      </c>
      <c r="AI51" s="254">
        <v>17.681687</v>
      </c>
    </row>
    <row r="52" spans="1:35" ht="15" customHeight="1" x14ac:dyDescent="0.25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  <c r="AB52" s="278"/>
      <c r="AE52" s="278"/>
      <c r="AH52" s="278"/>
    </row>
    <row r="53" spans="1:35" ht="15" customHeight="1" x14ac:dyDescent="0.25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AB53" s="278"/>
      <c r="AE53" s="278"/>
      <c r="AH53" s="278"/>
    </row>
    <row r="54" spans="1:35" ht="15" customHeight="1" x14ac:dyDescent="0.25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  <c r="AB54" s="278"/>
      <c r="AE54" s="278"/>
      <c r="AH54" s="278"/>
    </row>
    <row r="55" spans="1:35" ht="15" customHeight="1" x14ac:dyDescent="0.25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  <c r="AB55" s="278"/>
      <c r="AE55" s="278"/>
      <c r="AH55" s="278"/>
    </row>
    <row r="56" spans="1:35" ht="15" customHeight="1" x14ac:dyDescent="0.25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  <c r="AB56" s="278"/>
      <c r="AE56" s="278"/>
      <c r="AH56" s="278"/>
    </row>
    <row r="57" spans="1:35" ht="15" customHeight="1" x14ac:dyDescent="0.25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  <c r="AB57" s="278"/>
      <c r="AH57" s="278"/>
    </row>
    <row r="58" spans="1:35" ht="15" customHeight="1" x14ac:dyDescent="0.25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  <c r="AH58" s="278"/>
    </row>
    <row r="59" spans="1:35" ht="15" customHeight="1" x14ac:dyDescent="0.25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35" ht="15" customHeight="1" x14ac:dyDescent="0.25">
      <c r="Z60" s="259"/>
      <c r="AA60" s="259"/>
    </row>
    <row r="61" spans="1:35" ht="15" customHeight="1" x14ac:dyDescent="0.25">
      <c r="Z61" s="259"/>
      <c r="AA61" s="259"/>
    </row>
    <row r="62" spans="1:35" ht="15" customHeight="1" x14ac:dyDescent="0.25">
      <c r="Z62" s="259"/>
      <c r="AA62" s="259"/>
    </row>
    <row r="63" spans="1:35" ht="15" customHeight="1" x14ac:dyDescent="0.25">
      <c r="Z63" s="259"/>
      <c r="AA63" s="259"/>
    </row>
    <row r="64" spans="1:35" ht="15" customHeight="1" x14ac:dyDescent="0.25">
      <c r="Z64" s="259"/>
      <c r="AA64" s="259"/>
    </row>
    <row r="65" spans="26:27" ht="15" customHeight="1" x14ac:dyDescent="0.25">
      <c r="Z65" s="259"/>
      <c r="AA65" s="259"/>
    </row>
  </sheetData>
  <pageMargins left="0.63" right="0.25" top="0.47" bottom="0.19" header="0.3" footer="0.15"/>
  <pageSetup paperSize="9" scale="54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5E276D-46E3-4DAB-805F-FC5A99295324}">
  <sheetPr>
    <pageSetUpPr fitToPage="1"/>
  </sheetPr>
  <dimension ref="A1:AU58"/>
  <sheetViews>
    <sheetView showGridLines="0" zoomScale="70" zoomScaleNormal="70" workbookViewId="0"/>
  </sheetViews>
  <sheetFormatPr baseColWidth="10" defaultColWidth="11.42578125" defaultRowHeight="15" customHeight="1" x14ac:dyDescent="0.25"/>
  <cols>
    <col min="1" max="1" width="3.7109375" style="247" customWidth="1"/>
    <col min="2" max="8" width="11.5703125" style="247" customWidth="1"/>
    <col min="9" max="9" width="3.7109375" style="247" customWidth="1"/>
    <col min="10" max="16" width="11.5703125" style="247" customWidth="1"/>
    <col min="17" max="17" width="3.7109375" style="247" customWidth="1"/>
    <col min="18" max="25" width="11.5703125" style="247" customWidth="1"/>
    <col min="26" max="26" width="12.85546875" style="263" customWidth="1"/>
    <col min="27" max="27" width="12.85546875" style="264" customWidth="1"/>
    <col min="28" max="29" width="12.85546875" style="263" customWidth="1"/>
    <col min="30" max="30" width="12.85546875" style="264" customWidth="1"/>
    <col min="31" max="32" width="12.85546875" style="263" customWidth="1"/>
    <col min="33" max="33" width="12.85546875" style="264" customWidth="1"/>
    <col min="34" max="43" width="12.85546875" style="263" customWidth="1"/>
    <col min="44" max="45" width="12.85546875" style="262" customWidth="1"/>
    <col min="46" max="47" width="12.85546875" style="283" customWidth="1"/>
    <col min="48" max="63" width="12.85546875" style="247" customWidth="1"/>
    <col min="64" max="16384" width="11.42578125" style="247"/>
  </cols>
  <sheetData>
    <row r="1" spans="1:36" ht="26.25" x14ac:dyDescent="0.25">
      <c r="B1" s="251" t="s">
        <v>235</v>
      </c>
      <c r="C1" s="279"/>
      <c r="D1" s="279"/>
      <c r="E1" s="279"/>
      <c r="F1" s="279"/>
      <c r="G1" s="279"/>
      <c r="H1" s="279"/>
      <c r="I1" s="279"/>
      <c r="J1" s="279"/>
      <c r="K1" s="279"/>
      <c r="T1" s="261"/>
      <c r="U1" s="261"/>
      <c r="V1" s="261"/>
      <c r="W1" s="261"/>
      <c r="X1" s="261"/>
      <c r="Y1" s="261"/>
      <c r="Z1" s="263" t="s">
        <v>227</v>
      </c>
    </row>
    <row r="2" spans="1:36" ht="15" customHeight="1" x14ac:dyDescent="0.25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3" t="s">
        <v>236</v>
      </c>
    </row>
    <row r="3" spans="1:36" ht="15" customHeight="1" x14ac:dyDescent="0.25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3" t="s">
        <v>237</v>
      </c>
    </row>
    <row r="4" spans="1:36" ht="15" customHeight="1" x14ac:dyDescent="0.25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3" t="s">
        <v>230</v>
      </c>
    </row>
    <row r="5" spans="1:36" ht="15" customHeight="1" x14ac:dyDescent="0.25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Z5" s="263" t="s">
        <v>231</v>
      </c>
    </row>
    <row r="6" spans="1:36" ht="15" customHeight="1" x14ac:dyDescent="0.25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172</v>
      </c>
      <c r="Y6" s="261"/>
    </row>
    <row r="7" spans="1:36" ht="15" customHeight="1" x14ac:dyDescent="0.25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Y7" s="261"/>
      <c r="Z7" s="266" t="s">
        <v>199</v>
      </c>
      <c r="AC7" s="266" t="s">
        <v>200</v>
      </c>
      <c r="AF7" s="266" t="s">
        <v>201</v>
      </c>
    </row>
    <row r="8" spans="1:36" ht="15" customHeight="1" x14ac:dyDescent="0.25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AB8" s="280"/>
    </row>
    <row r="9" spans="1:36" ht="15" customHeight="1" x14ac:dyDescent="0.25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81">
        <v>44317</v>
      </c>
      <c r="AA9" s="264">
        <v>-3.2296930744679743E-2</v>
      </c>
      <c r="AC9" s="281">
        <v>44317</v>
      </c>
      <c r="AD9" s="264">
        <v>-0.11998134809660414</v>
      </c>
      <c r="AF9" s="281">
        <v>44317</v>
      </c>
      <c r="AG9" s="264">
        <v>-3.7170017837479606E-2</v>
      </c>
      <c r="AI9" s="263" t="s">
        <v>222</v>
      </c>
      <c r="AJ9" s="263">
        <v>2022</v>
      </c>
    </row>
    <row r="10" spans="1:36" ht="15" customHeight="1" x14ac:dyDescent="0.25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81">
        <v>44348</v>
      </c>
      <c r="AA10" s="264">
        <v>-1.1005170745848858E-2</v>
      </c>
      <c r="AC10" s="281">
        <v>44348</v>
      </c>
      <c r="AD10" s="264">
        <v>-0.10232649483950539</v>
      </c>
      <c r="AF10" s="281">
        <v>44348</v>
      </c>
      <c r="AG10" s="264">
        <v>-1.2050849946496668E-2</v>
      </c>
      <c r="AI10" s="263" t="s">
        <v>232</v>
      </c>
      <c r="AJ10" s="263">
        <v>2021</v>
      </c>
    </row>
    <row r="11" spans="1:36" ht="15" customHeight="1" x14ac:dyDescent="0.25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81">
        <v>44378</v>
      </c>
      <c r="AA11" s="264">
        <v>8.66948879794208E-3</v>
      </c>
      <c r="AC11" s="281">
        <v>44378</v>
      </c>
      <c r="AD11" s="264">
        <v>-8.4529350113766957E-2</v>
      </c>
      <c r="AF11" s="281">
        <v>44378</v>
      </c>
      <c r="AG11" s="264">
        <v>2.5150005073011385E-2</v>
      </c>
    </row>
    <row r="12" spans="1:36" ht="15" customHeight="1" x14ac:dyDescent="0.25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81">
        <v>44409</v>
      </c>
      <c r="AA12" s="264">
        <v>2.9931900021573341E-2</v>
      </c>
      <c r="AC12" s="281">
        <v>44409</v>
      </c>
      <c r="AD12" s="264">
        <v>-5.1002474440878132E-2</v>
      </c>
      <c r="AF12" s="281">
        <v>44409</v>
      </c>
      <c r="AG12" s="264">
        <v>6.3674387055334444E-2</v>
      </c>
      <c r="AI12" s="263" t="s">
        <v>238</v>
      </c>
      <c r="AJ12" s="263">
        <v>2021</v>
      </c>
    </row>
    <row r="13" spans="1:36" ht="15" customHeight="1" x14ac:dyDescent="0.25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81">
        <v>44440</v>
      </c>
      <c r="AA13" s="264">
        <v>3.97519268810737E-2</v>
      </c>
      <c r="AC13" s="281">
        <v>44440</v>
      </c>
      <c r="AD13" s="264">
        <v>-3.3297327642771393E-2</v>
      </c>
      <c r="AF13" s="281">
        <v>44440</v>
      </c>
      <c r="AG13" s="264">
        <v>7.594563941478924E-2</v>
      </c>
      <c r="AI13" s="263" t="s">
        <v>239</v>
      </c>
      <c r="AJ13" s="263">
        <v>2020</v>
      </c>
    </row>
    <row r="14" spans="1:36" ht="15" customHeight="1" x14ac:dyDescent="0.25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81">
        <v>44470</v>
      </c>
      <c r="AA14" s="264">
        <v>4.7019546728201363E-2</v>
      </c>
      <c r="AC14" s="281">
        <v>44470</v>
      </c>
      <c r="AD14" s="264">
        <v>-1.5802786353800967E-2</v>
      </c>
      <c r="AF14" s="281">
        <v>44470</v>
      </c>
      <c r="AG14" s="264">
        <v>8.1584418758764626E-2</v>
      </c>
    </row>
    <row r="15" spans="1:36" ht="15" customHeight="1" x14ac:dyDescent="0.25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81">
        <v>44501</v>
      </c>
      <c r="AA15" s="264">
        <v>5.085808247340836E-2</v>
      </c>
      <c r="AC15" s="281">
        <v>44501</v>
      </c>
      <c r="AD15" s="264">
        <v>9.0658047011240236E-3</v>
      </c>
      <c r="AF15" s="281">
        <v>44501</v>
      </c>
      <c r="AG15" s="264">
        <v>7.6307982020327222E-2</v>
      </c>
    </row>
    <row r="16" spans="1:36" ht="15" customHeight="1" x14ac:dyDescent="0.25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81">
        <v>44531</v>
      </c>
      <c r="AA16" s="264">
        <v>5.608495042650645E-2</v>
      </c>
      <c r="AC16" s="281">
        <v>44531</v>
      </c>
      <c r="AD16" s="264">
        <v>2.3705487428082678E-2</v>
      </c>
      <c r="AF16" s="281">
        <v>44531</v>
      </c>
      <c r="AG16" s="264">
        <v>0.10195977755221521</v>
      </c>
    </row>
    <row r="17" spans="1:33" ht="15" customHeight="1" x14ac:dyDescent="0.25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81">
        <v>44562</v>
      </c>
      <c r="AA17" s="264">
        <v>7.1227417592410941E-2</v>
      </c>
      <c r="AC17" s="281">
        <v>44562</v>
      </c>
      <c r="AD17" s="264">
        <v>5.3519169791040752E-2</v>
      </c>
      <c r="AF17" s="281">
        <v>44562</v>
      </c>
      <c r="AG17" s="264">
        <v>0.1334081155887506</v>
      </c>
    </row>
    <row r="18" spans="1:33" ht="15" customHeight="1" x14ac:dyDescent="0.25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81">
        <v>44593</v>
      </c>
      <c r="AA18" s="264">
        <v>8.3562457782957289E-2</v>
      </c>
      <c r="AC18" s="281">
        <v>44593</v>
      </c>
      <c r="AD18" s="264">
        <v>7.6773347988849994E-2</v>
      </c>
      <c r="AF18" s="281">
        <v>44593</v>
      </c>
      <c r="AG18" s="264">
        <v>0.1555430364760727</v>
      </c>
    </row>
    <row r="19" spans="1:33" ht="15" customHeight="1" x14ac:dyDescent="0.25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81">
        <v>44621</v>
      </c>
      <c r="AA19" s="264">
        <v>7.8080732102192199E-2</v>
      </c>
      <c r="AC19" s="281">
        <v>44621</v>
      </c>
      <c r="AD19" s="264">
        <v>8.4742533114256557E-2</v>
      </c>
      <c r="AF19" s="281">
        <v>44621</v>
      </c>
      <c r="AG19" s="264">
        <v>0.14259110757126067</v>
      </c>
    </row>
    <row r="20" spans="1:33" ht="15" customHeight="1" x14ac:dyDescent="0.25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81">
        <v>44652</v>
      </c>
      <c r="AA20" s="264">
        <v>7.6313070552057813E-2</v>
      </c>
      <c r="AC20" s="281">
        <v>44652</v>
      </c>
      <c r="AD20" s="264">
        <v>0.11097691956717298</v>
      </c>
      <c r="AF20" s="281">
        <v>44652</v>
      </c>
      <c r="AG20" s="264">
        <v>0.1326808570134152</v>
      </c>
    </row>
    <row r="21" spans="1:33" ht="15" customHeight="1" x14ac:dyDescent="0.25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81">
        <v>44682</v>
      </c>
      <c r="AA21" s="264">
        <v>7.2394562929306266E-2</v>
      </c>
      <c r="AC21" s="281">
        <v>44682</v>
      </c>
      <c r="AD21" s="264">
        <v>0.11185638363589362</v>
      </c>
      <c r="AF21" s="281">
        <v>44682</v>
      </c>
      <c r="AG21" s="264">
        <v>0.12244288020059485</v>
      </c>
    </row>
    <row r="22" spans="1:33" ht="15" customHeight="1" x14ac:dyDescent="0.25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81">
        <v>44714</v>
      </c>
      <c r="AA22" s="264">
        <v>6.9203336991928807E-2</v>
      </c>
      <c r="AC22" s="281">
        <v>44714</v>
      </c>
      <c r="AD22" s="264">
        <v>0.11882288471304064</v>
      </c>
      <c r="AF22" s="281">
        <v>44714</v>
      </c>
      <c r="AG22" s="264">
        <v>0.11829641826116016</v>
      </c>
    </row>
    <row r="23" spans="1:33" ht="15" customHeight="1" x14ac:dyDescent="0.25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81">
        <v>44746</v>
      </c>
      <c r="AA23" s="264">
        <v>6.5443991271084065E-2</v>
      </c>
      <c r="AC23" s="281">
        <v>44746</v>
      </c>
      <c r="AD23" s="264">
        <v>0.12359190634146017</v>
      </c>
      <c r="AF23" s="281">
        <v>44746</v>
      </c>
      <c r="AG23" s="264">
        <v>0.1027128944258493</v>
      </c>
    </row>
    <row r="24" spans="1:33" ht="15" customHeight="1" x14ac:dyDescent="0.25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82"/>
      <c r="AC24" s="282"/>
      <c r="AF24" s="282"/>
    </row>
    <row r="25" spans="1:33" ht="15" customHeight="1" x14ac:dyDescent="0.25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82"/>
      <c r="AF25" s="282"/>
    </row>
    <row r="26" spans="1:33" ht="15" customHeight="1" x14ac:dyDescent="0.25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</row>
    <row r="27" spans="1:33" ht="15" customHeight="1" x14ac:dyDescent="0.25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</row>
    <row r="28" spans="1:33" ht="15" customHeight="1" x14ac:dyDescent="0.25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</row>
    <row r="29" spans="1:33" ht="15" customHeight="1" x14ac:dyDescent="0.25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</row>
    <row r="30" spans="1:33" ht="15" customHeight="1" x14ac:dyDescent="0.25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</row>
    <row r="31" spans="1:33" ht="15" customHeight="1" x14ac:dyDescent="0.25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</row>
    <row r="32" spans="1:33" ht="15" customHeight="1" x14ac:dyDescent="0.25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</row>
    <row r="33" spans="1:36" ht="15" customHeight="1" x14ac:dyDescent="0.25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</row>
    <row r="34" spans="1:36" ht="15" customHeight="1" x14ac:dyDescent="0.25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Z34" s="266" t="s">
        <v>214</v>
      </c>
      <c r="AC34" s="266" t="s">
        <v>215</v>
      </c>
      <c r="AF34" s="266" t="s">
        <v>216</v>
      </c>
    </row>
    <row r="35" spans="1:36" ht="15" customHeight="1" x14ac:dyDescent="0.25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</row>
    <row r="36" spans="1:36" ht="15" customHeight="1" x14ac:dyDescent="0.25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81">
        <v>44317</v>
      </c>
      <c r="AA36" s="264">
        <v>3.3176820471204849E-2</v>
      </c>
      <c r="AC36" s="281">
        <v>44317</v>
      </c>
      <c r="AD36" s="264">
        <v>5.6149073775790724E-2</v>
      </c>
      <c r="AF36" s="281">
        <v>44317</v>
      </c>
      <c r="AG36" s="264">
        <v>3.0713666235557043E-2</v>
      </c>
      <c r="AI36" s="263" t="s">
        <v>224</v>
      </c>
      <c r="AJ36" s="263">
        <v>2022</v>
      </c>
    </row>
    <row r="37" spans="1:36" ht="15" customHeight="1" x14ac:dyDescent="0.25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81">
        <v>44348</v>
      </c>
      <c r="AA37" s="264">
        <v>5.4478845436970291E-2</v>
      </c>
      <c r="AC37" s="281">
        <v>44348</v>
      </c>
      <c r="AD37" s="264">
        <v>6.6461848107498292E-2</v>
      </c>
      <c r="AF37" s="281">
        <v>44348</v>
      </c>
      <c r="AG37" s="264">
        <v>5.3775140462097824E-2</v>
      </c>
      <c r="AI37" s="263" t="s">
        <v>234</v>
      </c>
      <c r="AJ37" s="263">
        <v>2021</v>
      </c>
    </row>
    <row r="38" spans="1:36" ht="15" customHeight="1" x14ac:dyDescent="0.25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81">
        <v>44378</v>
      </c>
      <c r="AA38" s="264">
        <v>6.8277349830211873E-2</v>
      </c>
      <c r="AC38" s="281">
        <v>44378</v>
      </c>
      <c r="AD38" s="264">
        <v>8.08038726901944E-2</v>
      </c>
      <c r="AF38" s="281">
        <v>44378</v>
      </c>
      <c r="AG38" s="264">
        <v>7.2996350315848127E-2</v>
      </c>
    </row>
    <row r="39" spans="1:36" ht="15" customHeight="1" x14ac:dyDescent="0.25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81">
        <v>44409</v>
      </c>
      <c r="AA39" s="264">
        <v>7.3581722612025266E-2</v>
      </c>
      <c r="AC39" s="281">
        <v>44409</v>
      </c>
      <c r="AD39" s="264">
        <v>7.8527995959128849E-2</v>
      </c>
      <c r="AF39" s="281">
        <v>44409</v>
      </c>
      <c r="AG39" s="264">
        <v>7.8639977385228974E-2</v>
      </c>
      <c r="AI39" s="263" t="s">
        <v>240</v>
      </c>
      <c r="AJ39" s="263">
        <v>2021</v>
      </c>
    </row>
    <row r="40" spans="1:36" ht="15" customHeight="1" x14ac:dyDescent="0.25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81">
        <v>44440</v>
      </c>
      <c r="AA40" s="264">
        <v>7.5245212739847314E-2</v>
      </c>
      <c r="AC40" s="281">
        <v>44440</v>
      </c>
      <c r="AD40" s="264">
        <v>7.1150979713181212E-2</v>
      </c>
      <c r="AF40" s="281">
        <v>44440</v>
      </c>
      <c r="AG40" s="264">
        <v>8.127261172729433E-2</v>
      </c>
      <c r="AI40" s="263" t="s">
        <v>241</v>
      </c>
      <c r="AJ40" s="263">
        <v>2020</v>
      </c>
    </row>
    <row r="41" spans="1:36" ht="15" customHeight="1" x14ac:dyDescent="0.25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81">
        <v>44470</v>
      </c>
      <c r="AA41" s="264">
        <v>7.4580264859136353E-2</v>
      </c>
      <c r="AC41" s="281">
        <v>44470</v>
      </c>
      <c r="AD41" s="264">
        <v>5.9588156124762294E-2</v>
      </c>
      <c r="AF41" s="281">
        <v>44470</v>
      </c>
      <c r="AG41" s="264">
        <v>7.6571233412972506E-2</v>
      </c>
    </row>
    <row r="42" spans="1:36" ht="15" customHeight="1" x14ac:dyDescent="0.25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81">
        <v>44501</v>
      </c>
      <c r="AA42" s="264">
        <v>6.537393231964686E-2</v>
      </c>
      <c r="AC42" s="281">
        <v>44501</v>
      </c>
      <c r="AD42" s="264">
        <v>4.0020850607342881E-2</v>
      </c>
      <c r="AF42" s="281">
        <v>44501</v>
      </c>
      <c r="AG42" s="264">
        <v>6.6674097100036675E-2</v>
      </c>
    </row>
    <row r="43" spans="1:36" ht="15" customHeight="1" x14ac:dyDescent="0.25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81">
        <v>44531</v>
      </c>
      <c r="AA43" s="264">
        <v>5.6370216489294196E-2</v>
      </c>
      <c r="AC43" s="281">
        <v>44531</v>
      </c>
      <c r="AD43" s="264">
        <v>2.2421777253976812E-2</v>
      </c>
      <c r="AF43" s="281">
        <v>44531</v>
      </c>
      <c r="AG43" s="264">
        <v>5.6038250010495713E-2</v>
      </c>
    </row>
    <row r="44" spans="1:36" ht="15" customHeight="1" x14ac:dyDescent="0.25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81">
        <v>44562</v>
      </c>
      <c r="AA44" s="264">
        <v>5.6541730906002952E-2</v>
      </c>
      <c r="AC44" s="281">
        <v>44562</v>
      </c>
      <c r="AD44" s="264">
        <v>1.3965485222009164E-2</v>
      </c>
      <c r="AF44" s="281">
        <v>44562</v>
      </c>
      <c r="AG44" s="264">
        <v>5.1275982464107132E-2</v>
      </c>
    </row>
    <row r="45" spans="1:36" ht="15" customHeight="1" x14ac:dyDescent="0.25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81">
        <v>44593</v>
      </c>
      <c r="AA45" s="264">
        <v>5.7677949004432211E-2</v>
      </c>
      <c r="AC45" s="281">
        <v>44593</v>
      </c>
      <c r="AD45" s="264">
        <v>8.7786489405812067E-3</v>
      </c>
      <c r="AF45" s="281">
        <v>44593</v>
      </c>
      <c r="AG45" s="264">
        <v>5.127725370591122E-2</v>
      </c>
    </row>
    <row r="46" spans="1:36" ht="15" customHeight="1" x14ac:dyDescent="0.25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81">
        <v>44621</v>
      </c>
      <c r="AA46" s="264">
        <v>4.5523648250621565E-2</v>
      </c>
      <c r="AC46" s="281">
        <v>44621</v>
      </c>
      <c r="AD46" s="264">
        <v>-3.7863608876990895E-3</v>
      </c>
      <c r="AF46" s="281">
        <v>44621</v>
      </c>
      <c r="AG46" s="264">
        <v>3.7063786393869119E-2</v>
      </c>
    </row>
    <row r="47" spans="1:36" ht="15" customHeight="1" x14ac:dyDescent="0.25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  <c r="Z47" s="281">
        <v>44652</v>
      </c>
      <c r="AA47" s="264">
        <v>2.913249490708722E-2</v>
      </c>
      <c r="AC47" s="281">
        <v>44652</v>
      </c>
      <c r="AD47" s="264">
        <v>-1.6677794302476911E-2</v>
      </c>
      <c r="AF47" s="281">
        <v>44652</v>
      </c>
      <c r="AG47" s="264">
        <v>2.3455283267629311E-2</v>
      </c>
    </row>
    <row r="48" spans="1:36" ht="15" customHeight="1" x14ac:dyDescent="0.25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  <c r="Z48" s="281">
        <v>44682</v>
      </c>
      <c r="AA48" s="264">
        <v>2.4188659435443471E-2</v>
      </c>
      <c r="AC48" s="281">
        <v>44682</v>
      </c>
      <c r="AD48" s="264">
        <v>-1.904209853828874E-2</v>
      </c>
      <c r="AF48" s="281">
        <v>44682</v>
      </c>
      <c r="AG48" s="264">
        <v>2.1281096259066032E-2</v>
      </c>
    </row>
    <row r="49" spans="1:33" ht="15" customHeight="1" x14ac:dyDescent="0.25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  <c r="Z49" s="281">
        <v>44714</v>
      </c>
      <c r="AA49" s="264">
        <v>1.5228245141246361E-2</v>
      </c>
      <c r="AC49" s="281">
        <v>44714</v>
      </c>
      <c r="AD49" s="264">
        <v>-2.8462136215130586E-2</v>
      </c>
      <c r="AF49" s="281">
        <v>44714</v>
      </c>
      <c r="AG49" s="264">
        <v>9.0246756242657964E-3</v>
      </c>
    </row>
    <row r="50" spans="1:33" ht="15" customHeight="1" x14ac:dyDescent="0.25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  <c r="Z50" s="281">
        <v>44746</v>
      </c>
      <c r="AA50" s="264">
        <v>9.7482854527903839E-3</v>
      </c>
      <c r="AC50" s="281">
        <v>44746</v>
      </c>
      <c r="AD50" s="264">
        <v>-3.4877221187902305E-2</v>
      </c>
      <c r="AF50" s="281">
        <v>44746</v>
      </c>
      <c r="AG50" s="264">
        <v>-1.4106472028349514E-3</v>
      </c>
    </row>
    <row r="51" spans="1:33" ht="15" customHeight="1" x14ac:dyDescent="0.25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  <c r="Z51" s="282"/>
      <c r="AC51" s="282"/>
      <c r="AF51" s="282"/>
    </row>
    <row r="52" spans="1:33" ht="15" customHeight="1" x14ac:dyDescent="0.25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  <c r="Z52" s="282"/>
      <c r="AF52" s="282"/>
    </row>
    <row r="53" spans="1:33" ht="15" customHeight="1" x14ac:dyDescent="0.25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  <c r="Z53" s="282"/>
      <c r="AF53" s="282"/>
    </row>
    <row r="54" spans="1:33" ht="15" customHeight="1" x14ac:dyDescent="0.25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  <c r="AF54" s="282"/>
    </row>
    <row r="55" spans="1:33" ht="15" customHeight="1" x14ac:dyDescent="0.25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33" ht="15" customHeight="1" x14ac:dyDescent="0.25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33" ht="15" customHeight="1" x14ac:dyDescent="0.25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33" ht="15" customHeight="1" x14ac:dyDescent="0.25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13E7EC-3AC5-4E9C-8A9B-26525DE055BB}">
  <sheetPr codeName="Hoja5">
    <pageSetUpPr fitToPage="1"/>
  </sheetPr>
  <dimension ref="A1:O62"/>
  <sheetViews>
    <sheetView zoomScale="80" zoomScaleNormal="80" workbookViewId="0"/>
  </sheetViews>
  <sheetFormatPr baseColWidth="10" defaultColWidth="11.42578125" defaultRowHeight="15" x14ac:dyDescent="0.25"/>
  <cols>
    <col min="1" max="1" width="39.7109375" customWidth="1"/>
    <col min="2" max="2" width="42.140625" customWidth="1"/>
    <col min="3" max="4" width="14.7109375" customWidth="1"/>
    <col min="5" max="5" width="16.7109375" customWidth="1"/>
    <col min="6" max="6" width="8" customWidth="1"/>
    <col min="7" max="8" width="14.7109375" customWidth="1"/>
    <col min="9" max="9" width="16.7109375" customWidth="1"/>
    <col min="10" max="10" width="8" customWidth="1"/>
    <col min="11" max="12" width="14.7109375" customWidth="1"/>
    <col min="13" max="13" width="16.7109375" customWidth="1"/>
    <col min="14" max="14" width="8" customWidth="1"/>
  </cols>
  <sheetData>
    <row r="1" spans="1:15" ht="19.149999999999999" customHeight="1" x14ac:dyDescent="0.25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15" customHeight="1" x14ac:dyDescent="0.25">
      <c r="A2" s="79"/>
      <c r="B2" s="79"/>
      <c r="C2" s="82"/>
    </row>
    <row r="3" spans="1:15" ht="15" customHeight="1" x14ac:dyDescent="0.25">
      <c r="A3" s="82"/>
      <c r="B3" s="82"/>
      <c r="C3" s="82"/>
    </row>
    <row r="4" spans="1:15" ht="15" customHeight="1" x14ac:dyDescent="0.25">
      <c r="A4" s="83" t="s">
        <v>51</v>
      </c>
      <c r="B4" s="31"/>
      <c r="N4" s="113" t="s">
        <v>172</v>
      </c>
    </row>
    <row r="5" spans="1:15" ht="19.149999999999999" customHeight="1" x14ac:dyDescent="0.25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 ht="19.5" customHeight="1" x14ac:dyDescent="0.25">
      <c r="A6" s="209" t="s">
        <v>88</v>
      </c>
      <c r="B6" s="209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 ht="19.5" customHeight="1" x14ac:dyDescent="0.25">
      <c r="A7" s="209"/>
      <c r="B7" s="209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 s="138" customFormat="1" ht="19.5" customHeight="1" x14ac:dyDescent="0.25">
      <c r="A8" s="181" t="s">
        <v>90</v>
      </c>
      <c r="B8" s="182" t="s">
        <v>91</v>
      </c>
      <c r="C8" s="183">
        <v>44078513</v>
      </c>
      <c r="D8" s="184">
        <v>39842694</v>
      </c>
      <c r="E8" s="185">
        <v>-4235819</v>
      </c>
      <c r="F8" s="186">
        <v>-9.6097139211570095</v>
      </c>
      <c r="G8" s="187">
        <v>0</v>
      </c>
      <c r="H8" s="184">
        <v>0</v>
      </c>
      <c r="I8" s="185">
        <v>0</v>
      </c>
      <c r="J8" s="186" t="s">
        <v>151</v>
      </c>
      <c r="K8" s="187">
        <v>1844</v>
      </c>
      <c r="L8" s="184">
        <v>4935</v>
      </c>
      <c r="M8" s="185">
        <v>3091</v>
      </c>
      <c r="N8" s="186">
        <v>167.6247288503254</v>
      </c>
      <c r="O8" s="152"/>
    </row>
    <row r="9" spans="1:15" s="138" customFormat="1" ht="19.5" customHeight="1" x14ac:dyDescent="0.25">
      <c r="A9" s="181" t="s">
        <v>90</v>
      </c>
      <c r="B9" s="182" t="s">
        <v>92</v>
      </c>
      <c r="C9" s="183">
        <v>10764863</v>
      </c>
      <c r="D9" s="184">
        <v>7773203</v>
      </c>
      <c r="E9" s="185">
        <v>-2991660</v>
      </c>
      <c r="F9" s="186">
        <v>-27.790971422488141</v>
      </c>
      <c r="G9" s="187">
        <v>0</v>
      </c>
      <c r="H9" s="184">
        <v>0</v>
      </c>
      <c r="I9" s="185">
        <v>0</v>
      </c>
      <c r="J9" s="186" t="s">
        <v>151</v>
      </c>
      <c r="K9" s="187">
        <v>306012</v>
      </c>
      <c r="L9" s="184">
        <v>312261</v>
      </c>
      <c r="M9" s="185">
        <v>6249</v>
      </c>
      <c r="N9" s="186">
        <v>2.042076781302697</v>
      </c>
      <c r="O9" s="152"/>
    </row>
    <row r="10" spans="1:15" s="138" customFormat="1" ht="19.5" customHeight="1" x14ac:dyDescent="0.25">
      <c r="A10" s="181" t="s">
        <v>90</v>
      </c>
      <c r="B10" s="182" t="s">
        <v>93</v>
      </c>
      <c r="C10" s="183">
        <v>15923276</v>
      </c>
      <c r="D10" s="184">
        <v>16380750</v>
      </c>
      <c r="E10" s="185">
        <v>457474</v>
      </c>
      <c r="F10" s="186">
        <v>2.8729892014683429</v>
      </c>
      <c r="G10" s="187">
        <v>0</v>
      </c>
      <c r="H10" s="184">
        <v>0</v>
      </c>
      <c r="I10" s="185">
        <v>0</v>
      </c>
      <c r="J10" s="186" t="s">
        <v>151</v>
      </c>
      <c r="K10" s="187">
        <v>21430</v>
      </c>
      <c r="L10" s="184">
        <v>26306</v>
      </c>
      <c r="M10" s="185">
        <v>4876</v>
      </c>
      <c r="N10" s="186">
        <v>22.753149790013989</v>
      </c>
      <c r="O10" s="152"/>
    </row>
    <row r="11" spans="1:15" s="138" customFormat="1" ht="19.5" customHeight="1" x14ac:dyDescent="0.25">
      <c r="A11" s="181" t="s">
        <v>90</v>
      </c>
      <c r="B11" s="182" t="s">
        <v>94</v>
      </c>
      <c r="C11" s="183">
        <v>12339881</v>
      </c>
      <c r="D11" s="184">
        <v>14208733</v>
      </c>
      <c r="E11" s="185">
        <v>1868852</v>
      </c>
      <c r="F11" s="186">
        <v>15.144813795205961</v>
      </c>
      <c r="G11" s="187">
        <v>0</v>
      </c>
      <c r="H11" s="184">
        <v>0</v>
      </c>
      <c r="I11" s="185">
        <v>0</v>
      </c>
      <c r="J11" s="186" t="s">
        <v>151</v>
      </c>
      <c r="K11" s="187">
        <v>11375</v>
      </c>
      <c r="L11" s="184">
        <v>11966</v>
      </c>
      <c r="M11" s="185">
        <v>591</v>
      </c>
      <c r="N11" s="186">
        <v>5.1956043956043914</v>
      </c>
      <c r="O11" s="152"/>
    </row>
    <row r="12" spans="1:15" s="138" customFormat="1" ht="19.5" customHeight="1" x14ac:dyDescent="0.25">
      <c r="A12" s="181" t="s">
        <v>90</v>
      </c>
      <c r="B12" s="182" t="s">
        <v>95</v>
      </c>
      <c r="C12" s="183">
        <v>5061003</v>
      </c>
      <c r="D12" s="184">
        <v>4002516</v>
      </c>
      <c r="E12" s="185">
        <v>-1058487</v>
      </c>
      <c r="F12" s="186">
        <v>-20.914569700907109</v>
      </c>
      <c r="G12" s="187">
        <v>0</v>
      </c>
      <c r="H12" s="184">
        <v>0</v>
      </c>
      <c r="I12" s="185">
        <v>0</v>
      </c>
      <c r="J12" s="186" t="s">
        <v>151</v>
      </c>
      <c r="K12" s="187">
        <v>257285</v>
      </c>
      <c r="L12" s="184">
        <v>249115</v>
      </c>
      <c r="M12" s="185">
        <v>-8170</v>
      </c>
      <c r="N12" s="186">
        <v>-3.1754668946887672</v>
      </c>
      <c r="O12" s="152"/>
    </row>
    <row r="13" spans="1:15" s="138" customFormat="1" ht="19.5" customHeight="1" x14ac:dyDescent="0.25">
      <c r="A13" s="181" t="s">
        <v>90</v>
      </c>
      <c r="B13" s="182" t="s">
        <v>96</v>
      </c>
      <c r="C13" s="183">
        <v>1897472</v>
      </c>
      <c r="D13" s="184">
        <v>1665299</v>
      </c>
      <c r="E13" s="185">
        <v>-232173</v>
      </c>
      <c r="F13" s="186">
        <v>-12.235911781570421</v>
      </c>
      <c r="G13" s="187">
        <v>0</v>
      </c>
      <c r="H13" s="184">
        <v>0</v>
      </c>
      <c r="I13" s="185">
        <v>0</v>
      </c>
      <c r="J13" s="186" t="s">
        <v>151</v>
      </c>
      <c r="K13" s="187">
        <v>111862</v>
      </c>
      <c r="L13" s="184">
        <v>82524</v>
      </c>
      <c r="M13" s="185">
        <v>-29338</v>
      </c>
      <c r="N13" s="186">
        <v>-26.226958216373749</v>
      </c>
      <c r="O13" s="152"/>
    </row>
    <row r="14" spans="1:15" s="138" customFormat="1" ht="19.5" customHeight="1" x14ac:dyDescent="0.25">
      <c r="A14" s="181" t="s">
        <v>90</v>
      </c>
      <c r="B14" s="182" t="s">
        <v>97</v>
      </c>
      <c r="C14" s="183">
        <v>0</v>
      </c>
      <c r="D14" s="184">
        <v>0</v>
      </c>
      <c r="E14" s="185">
        <v>0</v>
      </c>
      <c r="F14" s="186" t="s">
        <v>151</v>
      </c>
      <c r="G14" s="187">
        <v>6551522</v>
      </c>
      <c r="H14" s="184">
        <v>5753123</v>
      </c>
      <c r="I14" s="185">
        <v>-798399</v>
      </c>
      <c r="J14" s="186">
        <v>-12.18646598454526</v>
      </c>
      <c r="K14" s="187">
        <v>226184</v>
      </c>
      <c r="L14" s="184">
        <v>211701</v>
      </c>
      <c r="M14" s="185">
        <v>-14483</v>
      </c>
      <c r="N14" s="186">
        <v>-6.403193859866307</v>
      </c>
      <c r="O14" s="152"/>
    </row>
    <row r="15" spans="1:15" s="138" customFormat="1" ht="19.5" customHeight="1" x14ac:dyDescent="0.25">
      <c r="A15" s="181" t="s">
        <v>90</v>
      </c>
      <c r="B15" s="182" t="s">
        <v>98</v>
      </c>
      <c r="C15" s="183">
        <v>10049509</v>
      </c>
      <c r="D15" s="184">
        <v>11402019</v>
      </c>
      <c r="E15" s="185">
        <v>1352510</v>
      </c>
      <c r="F15" s="186">
        <v>13.4584684684595</v>
      </c>
      <c r="G15" s="187">
        <v>0</v>
      </c>
      <c r="H15" s="184">
        <v>0</v>
      </c>
      <c r="I15" s="185">
        <v>0</v>
      </c>
      <c r="J15" s="186" t="s">
        <v>151</v>
      </c>
      <c r="K15" s="187">
        <v>591</v>
      </c>
      <c r="L15" s="184">
        <v>1093</v>
      </c>
      <c r="M15" s="185">
        <v>502</v>
      </c>
      <c r="N15" s="186">
        <v>84.94077834179356</v>
      </c>
      <c r="O15" s="152"/>
    </row>
    <row r="16" spans="1:15" s="138" customFormat="1" ht="19.5" customHeight="1" x14ac:dyDescent="0.25">
      <c r="A16" s="181" t="s">
        <v>90</v>
      </c>
      <c r="B16" s="182" t="s">
        <v>99</v>
      </c>
      <c r="C16" s="183">
        <v>2792660</v>
      </c>
      <c r="D16" s="184">
        <v>2436671</v>
      </c>
      <c r="E16" s="185">
        <v>-355989</v>
      </c>
      <c r="F16" s="186">
        <v>-12.7473090172094</v>
      </c>
      <c r="G16" s="187">
        <v>0</v>
      </c>
      <c r="H16" s="184">
        <v>988</v>
      </c>
      <c r="I16" s="185">
        <v>988</v>
      </c>
      <c r="J16" s="186" t="s">
        <v>151</v>
      </c>
      <c r="K16" s="187">
        <v>635844</v>
      </c>
      <c r="L16" s="184">
        <v>721213</v>
      </c>
      <c r="M16" s="185">
        <v>85369</v>
      </c>
      <c r="N16" s="186">
        <v>13.426091934499651</v>
      </c>
      <c r="O16" s="152"/>
    </row>
    <row r="17" spans="1:15" s="138" customFormat="1" ht="19.5" customHeight="1" x14ac:dyDescent="0.25">
      <c r="A17" s="181" t="s">
        <v>100</v>
      </c>
      <c r="B17" s="182" t="s">
        <v>101</v>
      </c>
      <c r="C17" s="183">
        <v>0</v>
      </c>
      <c r="D17" s="184">
        <v>0</v>
      </c>
      <c r="E17" s="185">
        <v>0</v>
      </c>
      <c r="F17" s="186" t="s">
        <v>151</v>
      </c>
      <c r="G17" s="187">
        <v>3679446</v>
      </c>
      <c r="H17" s="184">
        <v>4992535</v>
      </c>
      <c r="I17" s="185">
        <v>1313089</v>
      </c>
      <c r="J17" s="186">
        <v>35.687138770347502</v>
      </c>
      <c r="K17" s="187">
        <v>17087</v>
      </c>
      <c r="L17" s="184">
        <v>48020</v>
      </c>
      <c r="M17" s="185">
        <v>30933</v>
      </c>
      <c r="N17" s="186">
        <v>181.03236378533381</v>
      </c>
      <c r="O17" s="152"/>
    </row>
    <row r="18" spans="1:15" s="138" customFormat="1" ht="19.5" customHeight="1" x14ac:dyDescent="0.25">
      <c r="A18" s="181" t="s">
        <v>100</v>
      </c>
      <c r="B18" s="182" t="s">
        <v>102</v>
      </c>
      <c r="C18" s="183">
        <v>0</v>
      </c>
      <c r="D18" s="184">
        <v>0</v>
      </c>
      <c r="E18" s="185">
        <v>0</v>
      </c>
      <c r="F18" s="186" t="s">
        <v>151</v>
      </c>
      <c r="G18" s="187">
        <v>3680131</v>
      </c>
      <c r="H18" s="184">
        <v>3672920</v>
      </c>
      <c r="I18" s="185">
        <v>-7211</v>
      </c>
      <c r="J18" s="186">
        <v>-0.19594411177210699</v>
      </c>
      <c r="K18" s="187">
        <v>1479700</v>
      </c>
      <c r="L18" s="184">
        <v>1405619</v>
      </c>
      <c r="M18" s="185">
        <v>-74081</v>
      </c>
      <c r="N18" s="186">
        <v>-5.0064878015814003</v>
      </c>
      <c r="O18" s="152"/>
    </row>
    <row r="19" spans="1:15" s="138" customFormat="1" ht="19.5" customHeight="1" x14ac:dyDescent="0.25">
      <c r="A19" s="181" t="s">
        <v>100</v>
      </c>
      <c r="B19" s="182" t="s">
        <v>103</v>
      </c>
      <c r="C19" s="183">
        <v>0</v>
      </c>
      <c r="D19" s="184">
        <v>0</v>
      </c>
      <c r="E19" s="185">
        <v>0</v>
      </c>
      <c r="F19" s="186" t="s">
        <v>151</v>
      </c>
      <c r="G19" s="187">
        <v>1014867</v>
      </c>
      <c r="H19" s="184">
        <v>1305282</v>
      </c>
      <c r="I19" s="185">
        <v>290415</v>
      </c>
      <c r="J19" s="186">
        <v>28.616064962206881</v>
      </c>
      <c r="K19" s="187">
        <v>1341122</v>
      </c>
      <c r="L19" s="184">
        <v>812480</v>
      </c>
      <c r="M19" s="185">
        <v>-528642</v>
      </c>
      <c r="N19" s="186">
        <v>-39.417890393267733</v>
      </c>
      <c r="O19" s="152"/>
    </row>
    <row r="20" spans="1:15" s="138" customFormat="1" ht="19.5" customHeight="1" x14ac:dyDescent="0.25">
      <c r="A20" s="181" t="s">
        <v>100</v>
      </c>
      <c r="B20" s="182" t="s">
        <v>104</v>
      </c>
      <c r="C20" s="183">
        <v>0</v>
      </c>
      <c r="D20" s="184">
        <v>0</v>
      </c>
      <c r="E20" s="185">
        <v>0</v>
      </c>
      <c r="F20" s="186" t="s">
        <v>151</v>
      </c>
      <c r="G20" s="187">
        <v>247871</v>
      </c>
      <c r="H20" s="184">
        <v>266658</v>
      </c>
      <c r="I20" s="185">
        <v>18787</v>
      </c>
      <c r="J20" s="186">
        <v>7.5793457080497566</v>
      </c>
      <c r="K20" s="187">
        <v>10790947</v>
      </c>
      <c r="L20" s="184">
        <v>10202871</v>
      </c>
      <c r="M20" s="185">
        <v>-588076</v>
      </c>
      <c r="N20" s="186">
        <v>-5.4497163223950622</v>
      </c>
      <c r="O20" s="152"/>
    </row>
    <row r="21" spans="1:15" s="138" customFormat="1" ht="19.5" customHeight="1" x14ac:dyDescent="0.25">
      <c r="A21" s="181" t="s">
        <v>100</v>
      </c>
      <c r="B21" s="182" t="s">
        <v>105</v>
      </c>
      <c r="C21" s="183">
        <v>0</v>
      </c>
      <c r="D21" s="184">
        <v>0</v>
      </c>
      <c r="E21" s="185">
        <v>0</v>
      </c>
      <c r="F21" s="186" t="s">
        <v>151</v>
      </c>
      <c r="G21" s="187">
        <v>0</v>
      </c>
      <c r="H21" s="184">
        <v>0</v>
      </c>
      <c r="I21" s="185">
        <v>0</v>
      </c>
      <c r="J21" s="186" t="s">
        <v>151</v>
      </c>
      <c r="K21" s="187">
        <v>2744045</v>
      </c>
      <c r="L21" s="184">
        <v>2470967</v>
      </c>
      <c r="M21" s="185">
        <v>-273078</v>
      </c>
      <c r="N21" s="186">
        <v>-9.9516589560302435</v>
      </c>
      <c r="O21" s="152"/>
    </row>
    <row r="22" spans="1:15" s="138" customFormat="1" ht="19.5" customHeight="1" x14ac:dyDescent="0.25">
      <c r="A22" s="181" t="s">
        <v>106</v>
      </c>
      <c r="B22" s="182" t="s">
        <v>107</v>
      </c>
      <c r="C22" s="183">
        <v>0</v>
      </c>
      <c r="D22" s="184">
        <v>0</v>
      </c>
      <c r="E22" s="185">
        <v>0</v>
      </c>
      <c r="F22" s="186" t="s">
        <v>151</v>
      </c>
      <c r="G22" s="187">
        <v>515496</v>
      </c>
      <c r="H22" s="184">
        <v>414308</v>
      </c>
      <c r="I22" s="185">
        <v>-101188</v>
      </c>
      <c r="J22" s="186">
        <v>-19.629250275462852</v>
      </c>
      <c r="K22" s="187">
        <v>232580</v>
      </c>
      <c r="L22" s="184">
        <v>216947</v>
      </c>
      <c r="M22" s="185">
        <v>-15633</v>
      </c>
      <c r="N22" s="186">
        <v>-6.7215581735316903</v>
      </c>
      <c r="O22" s="152"/>
    </row>
    <row r="23" spans="1:15" s="138" customFormat="1" ht="19.5" customHeight="1" x14ac:dyDescent="0.25">
      <c r="A23" s="181" t="s">
        <v>106</v>
      </c>
      <c r="B23" s="182" t="s">
        <v>108</v>
      </c>
      <c r="C23" s="183">
        <v>39162</v>
      </c>
      <c r="D23" s="184">
        <v>50224</v>
      </c>
      <c r="E23" s="185">
        <v>11062</v>
      </c>
      <c r="F23" s="186">
        <v>28.246769827894379</v>
      </c>
      <c r="G23" s="187">
        <v>9712690</v>
      </c>
      <c r="H23" s="184">
        <v>10524976</v>
      </c>
      <c r="I23" s="185">
        <v>812286</v>
      </c>
      <c r="J23" s="186">
        <v>8.3631414160237796</v>
      </c>
      <c r="K23" s="187">
        <v>2290710</v>
      </c>
      <c r="L23" s="184">
        <v>2053502</v>
      </c>
      <c r="M23" s="185">
        <v>-237208</v>
      </c>
      <c r="N23" s="186">
        <v>-10.355217378018169</v>
      </c>
      <c r="O23" s="152"/>
    </row>
    <row r="24" spans="1:15" s="138" customFormat="1" ht="19.5" customHeight="1" x14ac:dyDescent="0.25">
      <c r="A24" s="181" t="s">
        <v>109</v>
      </c>
      <c r="B24" s="182" t="s">
        <v>110</v>
      </c>
      <c r="C24" s="183">
        <v>0</v>
      </c>
      <c r="D24" s="184">
        <v>0</v>
      </c>
      <c r="E24" s="185">
        <v>0</v>
      </c>
      <c r="F24" s="186" t="s">
        <v>151</v>
      </c>
      <c r="G24" s="187">
        <v>567561</v>
      </c>
      <c r="H24" s="184">
        <v>230559</v>
      </c>
      <c r="I24" s="185">
        <v>-337002</v>
      </c>
      <c r="J24" s="186">
        <v>-59.377229936517843</v>
      </c>
      <c r="K24" s="187">
        <v>4746</v>
      </c>
      <c r="L24" s="184">
        <v>18491</v>
      </c>
      <c r="M24" s="185">
        <v>13745</v>
      </c>
      <c r="N24" s="186">
        <v>289.61230509903078</v>
      </c>
      <c r="O24" s="152"/>
    </row>
    <row r="25" spans="1:15" s="138" customFormat="1" ht="19.5" customHeight="1" x14ac:dyDescent="0.25">
      <c r="A25" s="181" t="s">
        <v>109</v>
      </c>
      <c r="B25" s="182" t="s">
        <v>111</v>
      </c>
      <c r="C25" s="183">
        <v>0</v>
      </c>
      <c r="D25" s="184">
        <v>0</v>
      </c>
      <c r="E25" s="185">
        <v>0</v>
      </c>
      <c r="F25" s="186" t="s">
        <v>151</v>
      </c>
      <c r="G25" s="187">
        <v>568626</v>
      </c>
      <c r="H25" s="184">
        <v>433957</v>
      </c>
      <c r="I25" s="185">
        <v>-134669</v>
      </c>
      <c r="J25" s="186">
        <v>-23.683229398585372</v>
      </c>
      <c r="K25" s="187">
        <v>173936</v>
      </c>
      <c r="L25" s="184">
        <v>170749</v>
      </c>
      <c r="M25" s="185">
        <v>-3187</v>
      </c>
      <c r="N25" s="186">
        <v>-1.8322831386256979</v>
      </c>
      <c r="O25" s="152"/>
    </row>
    <row r="26" spans="1:15" s="138" customFormat="1" ht="19.5" customHeight="1" x14ac:dyDescent="0.25">
      <c r="A26" s="181" t="s">
        <v>109</v>
      </c>
      <c r="B26" s="182" t="s">
        <v>112</v>
      </c>
      <c r="C26" s="183">
        <v>237309</v>
      </c>
      <c r="D26" s="184">
        <v>214945</v>
      </c>
      <c r="E26" s="185">
        <v>-22364</v>
      </c>
      <c r="F26" s="186">
        <v>-9.4239999325773596</v>
      </c>
      <c r="G26" s="187">
        <v>2124928</v>
      </c>
      <c r="H26" s="184">
        <v>2063829</v>
      </c>
      <c r="I26" s="185">
        <v>-61099</v>
      </c>
      <c r="J26" s="186">
        <v>-2.875344482260104</v>
      </c>
      <c r="K26" s="187">
        <v>1542391</v>
      </c>
      <c r="L26" s="184">
        <v>1742057</v>
      </c>
      <c r="M26" s="185">
        <v>199666</v>
      </c>
      <c r="N26" s="186">
        <v>12.9452259511369</v>
      </c>
      <c r="O26" s="152"/>
    </row>
    <row r="27" spans="1:15" s="138" customFormat="1" ht="19.5" customHeight="1" x14ac:dyDescent="0.25">
      <c r="A27" s="181" t="s">
        <v>113</v>
      </c>
      <c r="B27" s="182" t="s">
        <v>114</v>
      </c>
      <c r="C27" s="183">
        <v>13676276</v>
      </c>
      <c r="D27" s="184">
        <v>15614046</v>
      </c>
      <c r="E27" s="185">
        <v>1937770</v>
      </c>
      <c r="F27" s="186">
        <v>14.16884245389608</v>
      </c>
      <c r="G27" s="187">
        <v>1680118</v>
      </c>
      <c r="H27" s="184">
        <v>1695895</v>
      </c>
      <c r="I27" s="185">
        <v>15777</v>
      </c>
      <c r="J27" s="186">
        <v>0.93904118639285628</v>
      </c>
      <c r="K27" s="187">
        <v>16890261</v>
      </c>
      <c r="L27" s="184">
        <v>17527911</v>
      </c>
      <c r="M27" s="185">
        <v>637650</v>
      </c>
      <c r="N27" s="186">
        <v>3.7752524960981901</v>
      </c>
      <c r="O27" s="152"/>
    </row>
    <row r="28" spans="1:15" s="138" customFormat="1" ht="19.5" customHeight="1" x14ac:dyDescent="0.25">
      <c r="A28" s="181" t="s">
        <v>115</v>
      </c>
      <c r="B28" s="182" t="s">
        <v>116</v>
      </c>
      <c r="C28" s="183">
        <v>1580874</v>
      </c>
      <c r="D28" s="184">
        <v>1460695</v>
      </c>
      <c r="E28" s="185">
        <v>-120179</v>
      </c>
      <c r="F28" s="186">
        <v>-7.6020606322831554</v>
      </c>
      <c r="G28" s="187">
        <v>72917</v>
      </c>
      <c r="H28" s="184">
        <v>80735</v>
      </c>
      <c r="I28" s="185">
        <v>7818</v>
      </c>
      <c r="J28" s="186">
        <v>10.72177955757917</v>
      </c>
      <c r="K28" s="187">
        <v>78939</v>
      </c>
      <c r="L28" s="184">
        <v>73451</v>
      </c>
      <c r="M28" s="185">
        <v>-5488</v>
      </c>
      <c r="N28" s="186">
        <v>-6.9522036002482954</v>
      </c>
      <c r="O28" s="152"/>
    </row>
    <row r="29" spans="1:15" s="138" customFormat="1" ht="19.5" customHeight="1" x14ac:dyDescent="0.25">
      <c r="A29" s="181" t="s">
        <v>115</v>
      </c>
      <c r="B29" s="182" t="s">
        <v>117</v>
      </c>
      <c r="C29" s="183">
        <v>0</v>
      </c>
      <c r="D29" s="184">
        <v>0</v>
      </c>
      <c r="E29" s="185">
        <v>0</v>
      </c>
      <c r="F29" s="186" t="s">
        <v>151</v>
      </c>
      <c r="G29" s="187">
        <v>4980057</v>
      </c>
      <c r="H29" s="184">
        <v>5256260</v>
      </c>
      <c r="I29" s="185">
        <v>276203</v>
      </c>
      <c r="J29" s="186">
        <v>5.5461814995290268</v>
      </c>
      <c r="K29" s="187">
        <v>762025</v>
      </c>
      <c r="L29" s="184">
        <v>850659</v>
      </c>
      <c r="M29" s="185">
        <v>88634</v>
      </c>
      <c r="N29" s="186">
        <v>11.631376923329279</v>
      </c>
      <c r="O29" s="152"/>
    </row>
    <row r="30" spans="1:15" s="138" customFormat="1" ht="19.5" customHeight="1" x14ac:dyDescent="0.25">
      <c r="A30" s="181" t="s">
        <v>115</v>
      </c>
      <c r="B30" s="182" t="s">
        <v>118</v>
      </c>
      <c r="C30" s="183">
        <v>0</v>
      </c>
      <c r="D30" s="184">
        <v>0</v>
      </c>
      <c r="E30" s="185">
        <v>0</v>
      </c>
      <c r="F30" s="186" t="s">
        <v>151</v>
      </c>
      <c r="G30" s="187">
        <v>1502636</v>
      </c>
      <c r="H30" s="184">
        <v>770456</v>
      </c>
      <c r="I30" s="185">
        <v>-732180</v>
      </c>
      <c r="J30" s="186">
        <v>-48.726371523110053</v>
      </c>
      <c r="K30" s="187">
        <v>13190033</v>
      </c>
      <c r="L30" s="184">
        <v>12617813</v>
      </c>
      <c r="M30" s="185">
        <v>-572220</v>
      </c>
      <c r="N30" s="186">
        <v>-4.3382757268310144</v>
      </c>
      <c r="O30" s="152"/>
    </row>
    <row r="31" spans="1:15" s="138" customFormat="1" ht="19.5" customHeight="1" x14ac:dyDescent="0.25">
      <c r="A31" s="181" t="s">
        <v>119</v>
      </c>
      <c r="B31" s="182" t="s">
        <v>120</v>
      </c>
      <c r="C31" s="183">
        <v>0</v>
      </c>
      <c r="D31" s="184">
        <v>0</v>
      </c>
      <c r="E31" s="185">
        <v>0</v>
      </c>
      <c r="F31" s="186" t="s">
        <v>151</v>
      </c>
      <c r="G31" s="187">
        <v>13086937</v>
      </c>
      <c r="H31" s="184">
        <v>9190132</v>
      </c>
      <c r="I31" s="185">
        <v>-3896805</v>
      </c>
      <c r="J31" s="186">
        <v>-29.77629524769624</v>
      </c>
      <c r="K31" s="187">
        <v>1816462</v>
      </c>
      <c r="L31" s="184">
        <v>1633985</v>
      </c>
      <c r="M31" s="185">
        <v>-182477</v>
      </c>
      <c r="N31" s="186">
        <v>-10.045737262876949</v>
      </c>
      <c r="O31" s="152"/>
    </row>
    <row r="32" spans="1:15" s="138" customFormat="1" ht="19.5" customHeight="1" x14ac:dyDescent="0.25">
      <c r="A32" s="181" t="s">
        <v>119</v>
      </c>
      <c r="B32" s="182" t="s">
        <v>121</v>
      </c>
      <c r="C32" s="183">
        <v>0</v>
      </c>
      <c r="D32" s="184">
        <v>0</v>
      </c>
      <c r="E32" s="185">
        <v>0</v>
      </c>
      <c r="F32" s="186" t="s">
        <v>151</v>
      </c>
      <c r="G32" s="187">
        <v>2422271</v>
      </c>
      <c r="H32" s="184">
        <v>2123344</v>
      </c>
      <c r="I32" s="185">
        <v>-298927</v>
      </c>
      <c r="J32" s="186">
        <v>-12.34077442201966</v>
      </c>
      <c r="K32" s="187">
        <v>370926</v>
      </c>
      <c r="L32" s="184">
        <v>174422</v>
      </c>
      <c r="M32" s="185">
        <v>-196504</v>
      </c>
      <c r="N32" s="186">
        <v>-52.9766044979322</v>
      </c>
      <c r="O32" s="152"/>
    </row>
    <row r="33" spans="1:15" s="138" customFormat="1" ht="19.5" customHeight="1" x14ac:dyDescent="0.25">
      <c r="A33" s="181" t="s">
        <v>119</v>
      </c>
      <c r="B33" s="182" t="s">
        <v>122</v>
      </c>
      <c r="C33" s="183">
        <v>0</v>
      </c>
      <c r="D33" s="184">
        <v>0</v>
      </c>
      <c r="E33" s="185">
        <v>0</v>
      </c>
      <c r="F33" s="186" t="s">
        <v>151</v>
      </c>
      <c r="G33" s="187">
        <v>186981</v>
      </c>
      <c r="H33" s="184">
        <v>22997</v>
      </c>
      <c r="I33" s="185">
        <v>-163984</v>
      </c>
      <c r="J33" s="186">
        <v>-87.700889395179189</v>
      </c>
      <c r="K33" s="187">
        <v>7574104</v>
      </c>
      <c r="L33" s="184">
        <v>6928599</v>
      </c>
      <c r="M33" s="185">
        <v>-645505</v>
      </c>
      <c r="N33" s="186">
        <v>-8.5225262288450239</v>
      </c>
      <c r="O33" s="152"/>
    </row>
    <row r="34" spans="1:15" s="138" customFormat="1" ht="19.5" customHeight="1" x14ac:dyDescent="0.25">
      <c r="A34" s="181" t="s">
        <v>119</v>
      </c>
      <c r="B34" s="182" t="s">
        <v>123</v>
      </c>
      <c r="C34" s="183">
        <v>86407</v>
      </c>
      <c r="D34" s="184">
        <v>72221</v>
      </c>
      <c r="E34" s="185">
        <v>-14186</v>
      </c>
      <c r="F34" s="186">
        <v>-16.417651347691741</v>
      </c>
      <c r="G34" s="187">
        <v>0</v>
      </c>
      <c r="H34" s="184">
        <v>0</v>
      </c>
      <c r="I34" s="185">
        <v>0</v>
      </c>
      <c r="J34" s="186" t="s">
        <v>151</v>
      </c>
      <c r="K34" s="187">
        <v>6065107</v>
      </c>
      <c r="L34" s="184">
        <v>6288704</v>
      </c>
      <c r="M34" s="185">
        <v>223597</v>
      </c>
      <c r="N34" s="186">
        <v>3.6866126187056518</v>
      </c>
      <c r="O34" s="152"/>
    </row>
    <row r="35" spans="1:15" s="138" customFormat="1" ht="19.5" customHeight="1" x14ac:dyDescent="0.25">
      <c r="A35" s="181" t="s">
        <v>119</v>
      </c>
      <c r="B35" s="182" t="s">
        <v>124</v>
      </c>
      <c r="C35" s="183">
        <v>0</v>
      </c>
      <c r="D35" s="184">
        <v>0</v>
      </c>
      <c r="E35" s="185">
        <v>0</v>
      </c>
      <c r="F35" s="186" t="s">
        <v>151</v>
      </c>
      <c r="G35" s="187">
        <v>0</v>
      </c>
      <c r="H35" s="184">
        <v>0</v>
      </c>
      <c r="I35" s="185">
        <v>0</v>
      </c>
      <c r="J35" s="186" t="s">
        <v>151</v>
      </c>
      <c r="K35" s="187">
        <v>2265385</v>
      </c>
      <c r="L35" s="184">
        <v>2446481</v>
      </c>
      <c r="M35" s="185">
        <v>181096</v>
      </c>
      <c r="N35" s="186">
        <v>7.9940495765620483</v>
      </c>
      <c r="O35" s="152"/>
    </row>
    <row r="36" spans="1:15" s="138" customFormat="1" ht="19.5" customHeight="1" x14ac:dyDescent="0.25">
      <c r="A36" s="181" t="s">
        <v>119</v>
      </c>
      <c r="B36" s="182" t="s">
        <v>125</v>
      </c>
      <c r="C36" s="183">
        <v>0</v>
      </c>
      <c r="D36" s="184">
        <v>0</v>
      </c>
      <c r="E36" s="185">
        <v>0</v>
      </c>
      <c r="F36" s="186" t="s">
        <v>151</v>
      </c>
      <c r="G36" s="187">
        <v>0</v>
      </c>
      <c r="H36" s="184">
        <v>0</v>
      </c>
      <c r="I36" s="185">
        <v>0</v>
      </c>
      <c r="J36" s="186" t="s">
        <v>151</v>
      </c>
      <c r="K36" s="187">
        <v>2703934</v>
      </c>
      <c r="L36" s="184">
        <v>2526713</v>
      </c>
      <c r="M36" s="185">
        <v>-177221</v>
      </c>
      <c r="N36" s="186">
        <v>-6.5541910416452547</v>
      </c>
      <c r="O36" s="152"/>
    </row>
    <row r="37" spans="1:15" s="138" customFormat="1" ht="19.5" customHeight="1" x14ac:dyDescent="0.25">
      <c r="A37" s="181" t="s">
        <v>119</v>
      </c>
      <c r="B37" s="182" t="s">
        <v>126</v>
      </c>
      <c r="C37" s="183">
        <v>3327118</v>
      </c>
      <c r="D37" s="184">
        <v>2878363</v>
      </c>
      <c r="E37" s="185">
        <v>-448755</v>
      </c>
      <c r="F37" s="186">
        <v>-13.48779935066926</v>
      </c>
      <c r="G37" s="187">
        <v>0</v>
      </c>
      <c r="H37" s="184">
        <v>0</v>
      </c>
      <c r="I37" s="185">
        <v>0</v>
      </c>
      <c r="J37" s="186" t="s">
        <v>151</v>
      </c>
      <c r="K37" s="187">
        <v>1714393</v>
      </c>
      <c r="L37" s="184">
        <v>1867562</v>
      </c>
      <c r="M37" s="185">
        <v>153169</v>
      </c>
      <c r="N37" s="186">
        <v>8.9342991951087072</v>
      </c>
      <c r="O37" s="152"/>
    </row>
    <row r="38" spans="1:15" s="138" customFormat="1" ht="19.5" customHeight="1" x14ac:dyDescent="0.25">
      <c r="A38" s="181" t="s">
        <v>119</v>
      </c>
      <c r="B38" s="182" t="s">
        <v>127</v>
      </c>
      <c r="C38" s="183">
        <v>111418</v>
      </c>
      <c r="D38" s="184">
        <v>111945</v>
      </c>
      <c r="E38" s="185">
        <v>527</v>
      </c>
      <c r="F38" s="186">
        <v>0.47299359169971922</v>
      </c>
      <c r="G38" s="187">
        <v>119356</v>
      </c>
      <c r="H38" s="184">
        <v>132181</v>
      </c>
      <c r="I38" s="185">
        <v>12825</v>
      </c>
      <c r="J38" s="186">
        <v>10.74516572271189</v>
      </c>
      <c r="K38" s="187">
        <v>15167563</v>
      </c>
      <c r="L38" s="184">
        <v>14685584</v>
      </c>
      <c r="M38" s="185">
        <v>-481979</v>
      </c>
      <c r="N38" s="186">
        <v>-3.1776957181585459</v>
      </c>
      <c r="O38" s="152"/>
    </row>
    <row r="39" spans="1:15" s="138" customFormat="1" ht="19.5" customHeight="1" x14ac:dyDescent="0.25">
      <c r="A39" s="181" t="s">
        <v>119</v>
      </c>
      <c r="B39" s="182" t="s">
        <v>128</v>
      </c>
      <c r="C39" s="183">
        <v>0</v>
      </c>
      <c r="D39" s="184">
        <v>0</v>
      </c>
      <c r="E39" s="185">
        <v>0</v>
      </c>
      <c r="F39" s="186" t="s">
        <v>151</v>
      </c>
      <c r="G39" s="187">
        <v>273</v>
      </c>
      <c r="H39" s="184">
        <v>231</v>
      </c>
      <c r="I39" s="185">
        <v>-42</v>
      </c>
      <c r="J39" s="186">
        <v>-15.38461538461539</v>
      </c>
      <c r="K39" s="187">
        <v>2711497</v>
      </c>
      <c r="L39" s="184">
        <v>2798771</v>
      </c>
      <c r="M39" s="185">
        <v>87274</v>
      </c>
      <c r="N39" s="186">
        <v>3.2186648187329752</v>
      </c>
      <c r="O39" s="152"/>
    </row>
    <row r="40" spans="1:15" s="138" customFormat="1" ht="19.5" customHeight="1" x14ac:dyDescent="0.25">
      <c r="A40" s="181" t="s">
        <v>119</v>
      </c>
      <c r="B40" s="182" t="s">
        <v>129</v>
      </c>
      <c r="C40" s="183">
        <v>6107</v>
      </c>
      <c r="D40" s="184">
        <v>3293</v>
      </c>
      <c r="E40" s="185">
        <v>-2814</v>
      </c>
      <c r="F40" s="186">
        <v>-46.078270836744721</v>
      </c>
      <c r="G40" s="187">
        <v>3172218</v>
      </c>
      <c r="H40" s="184">
        <v>3238467</v>
      </c>
      <c r="I40" s="185">
        <v>66249</v>
      </c>
      <c r="J40" s="186">
        <v>2.088412587029012</v>
      </c>
      <c r="K40" s="187">
        <v>2563770</v>
      </c>
      <c r="L40" s="184">
        <v>3214545</v>
      </c>
      <c r="M40" s="185">
        <v>650775</v>
      </c>
      <c r="N40" s="186">
        <v>25.383517242186311</v>
      </c>
      <c r="O40" s="152"/>
    </row>
    <row r="41" spans="1:15" s="138" customFormat="1" ht="19.5" customHeight="1" x14ac:dyDescent="0.25">
      <c r="A41" s="181" t="s">
        <v>130</v>
      </c>
      <c r="B41" s="182" t="s">
        <v>131</v>
      </c>
      <c r="C41" s="183">
        <v>0</v>
      </c>
      <c r="D41" s="184">
        <v>0</v>
      </c>
      <c r="E41" s="185">
        <v>0</v>
      </c>
      <c r="F41" s="186" t="s">
        <v>151</v>
      </c>
      <c r="G41" s="187">
        <v>336807</v>
      </c>
      <c r="H41" s="184">
        <v>363409</v>
      </c>
      <c r="I41" s="185">
        <v>26602</v>
      </c>
      <c r="J41" s="186">
        <v>7.8982919001089584</v>
      </c>
      <c r="K41" s="187">
        <v>3527503</v>
      </c>
      <c r="L41" s="184">
        <v>3552969</v>
      </c>
      <c r="M41" s="185">
        <v>25466</v>
      </c>
      <c r="N41" s="186">
        <v>0.72192709687277556</v>
      </c>
      <c r="O41" s="152"/>
    </row>
    <row r="42" spans="1:15" s="138" customFormat="1" ht="19.5" customHeight="1" x14ac:dyDescent="0.25">
      <c r="A42" s="181" t="s">
        <v>130</v>
      </c>
      <c r="B42" s="182" t="s">
        <v>132</v>
      </c>
      <c r="C42" s="183">
        <v>0</v>
      </c>
      <c r="D42" s="184">
        <v>0</v>
      </c>
      <c r="E42" s="185">
        <v>0</v>
      </c>
      <c r="F42" s="186" t="s">
        <v>151</v>
      </c>
      <c r="G42" s="187">
        <v>0</v>
      </c>
      <c r="H42" s="184">
        <v>0</v>
      </c>
      <c r="I42" s="185">
        <v>0</v>
      </c>
      <c r="J42" s="186" t="s">
        <v>151</v>
      </c>
      <c r="K42" s="187">
        <v>7882528</v>
      </c>
      <c r="L42" s="184">
        <v>7213845</v>
      </c>
      <c r="M42" s="185">
        <v>-668683</v>
      </c>
      <c r="N42" s="186">
        <v>-8.4831033901814266</v>
      </c>
      <c r="O42" s="152"/>
    </row>
    <row r="43" spans="1:15" s="138" customFormat="1" ht="19.5" customHeight="1" x14ac:dyDescent="0.25">
      <c r="A43" s="181" t="s">
        <v>130</v>
      </c>
      <c r="B43" s="182" t="s">
        <v>174</v>
      </c>
      <c r="C43" s="183">
        <v>0</v>
      </c>
      <c r="D43" s="184">
        <v>0</v>
      </c>
      <c r="E43" s="185">
        <v>0</v>
      </c>
      <c r="F43" s="186" t="s">
        <v>151</v>
      </c>
      <c r="G43" s="187">
        <v>0</v>
      </c>
      <c r="H43" s="184">
        <v>0</v>
      </c>
      <c r="I43" s="185">
        <v>0</v>
      </c>
      <c r="J43" s="186" t="s">
        <v>151</v>
      </c>
      <c r="K43" s="187">
        <v>9473510</v>
      </c>
      <c r="L43" s="184">
        <v>9184555</v>
      </c>
      <c r="M43" s="185">
        <v>-288955</v>
      </c>
      <c r="N43" s="186">
        <v>-3.0501366441794029</v>
      </c>
      <c r="O43" s="152"/>
    </row>
    <row r="44" spans="1:15" s="138" customFormat="1" ht="19.5" customHeight="1" x14ac:dyDescent="0.25">
      <c r="A44" s="181" t="s">
        <v>130</v>
      </c>
      <c r="B44" s="182" t="s">
        <v>134</v>
      </c>
      <c r="C44" s="183">
        <v>109</v>
      </c>
      <c r="D44" s="184">
        <v>1913</v>
      </c>
      <c r="E44" s="185">
        <v>1804</v>
      </c>
      <c r="F44" s="186">
        <v>1655.045871559633</v>
      </c>
      <c r="G44" s="187">
        <v>118620</v>
      </c>
      <c r="H44" s="184">
        <v>79129</v>
      </c>
      <c r="I44" s="185">
        <v>-39491</v>
      </c>
      <c r="J44" s="186">
        <v>-33.292024953633458</v>
      </c>
      <c r="K44" s="187">
        <v>18966888</v>
      </c>
      <c r="L44" s="184">
        <v>20427960</v>
      </c>
      <c r="M44" s="185">
        <v>1461072</v>
      </c>
      <c r="N44" s="186">
        <v>7.7032774169384064</v>
      </c>
      <c r="O44" s="152"/>
    </row>
    <row r="45" spans="1:15" s="138" customFormat="1" ht="19.5" customHeight="1" x14ac:dyDescent="0.25">
      <c r="A45" s="181" t="s">
        <v>135</v>
      </c>
      <c r="B45" s="182" t="s">
        <v>136</v>
      </c>
      <c r="C45" s="183">
        <v>0</v>
      </c>
      <c r="D45" s="184">
        <v>0</v>
      </c>
      <c r="E45" s="185">
        <v>0</v>
      </c>
      <c r="F45" s="186" t="s">
        <v>151</v>
      </c>
      <c r="G45" s="187">
        <v>0</v>
      </c>
      <c r="H45" s="184">
        <v>0</v>
      </c>
      <c r="I45" s="185">
        <v>0</v>
      </c>
      <c r="J45" s="186" t="s">
        <v>151</v>
      </c>
      <c r="K45" s="187">
        <v>6849176</v>
      </c>
      <c r="L45" s="184">
        <v>6896158</v>
      </c>
      <c r="M45" s="185">
        <v>46982</v>
      </c>
      <c r="N45" s="186">
        <v>0.68595112755168952</v>
      </c>
      <c r="O45" s="152"/>
    </row>
    <row r="46" spans="1:15" s="138" customFormat="1" ht="19.5" customHeight="1" x14ac:dyDescent="0.25">
      <c r="A46" s="181" t="s">
        <v>135</v>
      </c>
      <c r="B46" s="182" t="s">
        <v>137</v>
      </c>
      <c r="C46" s="183">
        <v>0</v>
      </c>
      <c r="D46" s="184">
        <v>0</v>
      </c>
      <c r="E46" s="185">
        <v>0</v>
      </c>
      <c r="F46" s="186" t="s">
        <v>151</v>
      </c>
      <c r="G46" s="187">
        <v>0</v>
      </c>
      <c r="H46" s="184">
        <v>0</v>
      </c>
      <c r="I46" s="185">
        <v>0</v>
      </c>
      <c r="J46" s="186" t="s">
        <v>151</v>
      </c>
      <c r="K46" s="187">
        <v>20309555</v>
      </c>
      <c r="L46" s="184">
        <v>20823431</v>
      </c>
      <c r="M46" s="185">
        <v>513876</v>
      </c>
      <c r="N46" s="186">
        <v>2.530217919594989</v>
      </c>
      <c r="O46" s="152"/>
    </row>
    <row r="47" spans="1:15" s="138" customFormat="1" ht="19.5" customHeight="1" x14ac:dyDescent="0.25">
      <c r="A47" s="181" t="s">
        <v>135</v>
      </c>
      <c r="B47" s="182" t="s">
        <v>53</v>
      </c>
      <c r="C47" s="183">
        <v>0</v>
      </c>
      <c r="D47" s="184">
        <v>0</v>
      </c>
      <c r="E47" s="185">
        <v>0</v>
      </c>
      <c r="F47" s="186" t="s">
        <v>151</v>
      </c>
      <c r="G47" s="187">
        <v>0</v>
      </c>
      <c r="H47" s="184">
        <v>0</v>
      </c>
      <c r="I47" s="185">
        <v>0</v>
      </c>
      <c r="J47" s="186" t="s">
        <v>151</v>
      </c>
      <c r="K47" s="187">
        <v>25306911</v>
      </c>
      <c r="L47" s="184">
        <v>25705711</v>
      </c>
      <c r="M47" s="185">
        <v>398800</v>
      </c>
      <c r="N47" s="186">
        <v>1.575854121429515</v>
      </c>
      <c r="O47" s="152"/>
    </row>
    <row r="48" spans="1:15" ht="19.5" customHeight="1" x14ac:dyDescent="0.25">
      <c r="A48" s="203" t="s">
        <v>162</v>
      </c>
      <c r="B48" s="203"/>
      <c r="C48" s="175">
        <f>SUM(C8:C47)</f>
        <v>121971957</v>
      </c>
      <c r="D48" s="175">
        <f>SUM(D8:D47)</f>
        <v>118119530</v>
      </c>
      <c r="E48" s="175">
        <f>D48-C48</f>
        <v>-3852427</v>
      </c>
      <c r="F48" s="176">
        <f t="shared" ref="F48" si="0">((D48*100/C48)-100)</f>
        <v>-3.1584530532702644</v>
      </c>
      <c r="G48" s="175">
        <f>SUM(G8:G47)</f>
        <v>56342329</v>
      </c>
      <c r="H48" s="175">
        <f>SUM(H8:H47)</f>
        <v>52612371</v>
      </c>
      <c r="I48" s="175">
        <f>H48-G48</f>
        <v>-3729958</v>
      </c>
      <c r="J48" s="176">
        <f t="shared" ref="J48" si="1">((H48*100/G48)-100)</f>
        <v>-6.620170067872067</v>
      </c>
      <c r="K48" s="175">
        <f>SUM(K8:K47)</f>
        <v>188380161</v>
      </c>
      <c r="L48" s="175">
        <f>SUM(L8:L47)</f>
        <v>188202646</v>
      </c>
      <c r="M48" s="175">
        <f>L48-K48</f>
        <v>-177515</v>
      </c>
      <c r="N48" s="176">
        <f t="shared" ref="N48" si="2">((L48*100/K48)-100)</f>
        <v>-9.4232322054338624E-2</v>
      </c>
    </row>
    <row r="49" spans="1:14" ht="15" customHeight="1" x14ac:dyDescent="0.25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  <row r="53" spans="1:14" x14ac:dyDescent="0.25">
      <c r="D53" s="134"/>
    </row>
    <row r="54" spans="1:14" x14ac:dyDescent="0.25">
      <c r="C54" s="137"/>
      <c r="D54" s="133"/>
      <c r="E54" s="135"/>
    </row>
    <row r="55" spans="1:14" x14ac:dyDescent="0.25">
      <c r="D55" s="136"/>
    </row>
    <row r="62" spans="1:14" x14ac:dyDescent="0.25">
      <c r="D62" s="75"/>
    </row>
  </sheetData>
  <mergeCells count="11">
    <mergeCell ref="A6:B7"/>
    <mergeCell ref="A48:B48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B8:D47 G8:H47 K8:L47">
    <cfRule type="expression" dxfId="69" priority="1">
      <formula>MOD(ROW(),2)&lt;&gt;0</formula>
    </cfRule>
  </conditionalFormatting>
  <conditionalFormatting sqref="E8:E47">
    <cfRule type="dataBar" priority="2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{3A66895E-0D24-493E-BD8C-780A1A9DB3E1}</x14:id>
        </ext>
      </extLst>
    </cfRule>
  </conditionalFormatting>
  <conditionalFormatting sqref="E8:F48 I8:J48 M8:N48">
    <cfRule type="expression" dxfId="68" priority="7">
      <formula>E8&lt;0</formula>
    </cfRule>
  </conditionalFormatting>
  <conditionalFormatting sqref="I8:I47">
    <cfRule type="dataBar" priority="24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{99D2901E-C5E7-40D7-93FD-E146C335BC32}</x14:id>
        </ext>
      </extLst>
    </cfRule>
  </conditionalFormatting>
  <conditionalFormatting sqref="M8:M47">
    <cfRule type="dataBar" priority="25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{39267451-35AB-47D2-925A-52227CEC1C92}</x14:id>
        </ext>
      </extLst>
    </cfRule>
  </conditionalFormatting>
  <pageMargins left="0.62992125984252001" right="0.23622047244094499" top="0.78740157480314998" bottom="0.23622047244094499" header="0.31496062992126" footer="0.15748031496063"/>
  <pageSetup paperSize="9" scale="56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A66895E-0D24-493E-BD8C-780A1A9DB3E1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99D2901E-C5E7-40D7-93FD-E146C335BC3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39267451-35AB-47D2-925A-52227CEC1C9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80DED2-3ABE-4963-84AB-4F74AD3A5AEC}">
  <sheetPr codeName="Hoja6">
    <pageSetUpPr fitToPage="1"/>
  </sheetPr>
  <dimension ref="A1:AA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 x14ac:dyDescent="0.35">
      <c r="A1" s="32" t="s">
        <v>50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 x14ac:dyDescent="0.3">
      <c r="A2" s="139"/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 x14ac:dyDescent="0.3">
      <c r="H3" s="3"/>
      <c r="I3" s="3"/>
      <c r="J3" s="3"/>
      <c r="K3" s="3"/>
      <c r="L3" s="3"/>
      <c r="M3" s="3"/>
    </row>
    <row r="4" spans="1:27" ht="15.6" customHeight="1" x14ac:dyDescent="0.25">
      <c r="A4" s="31" t="s">
        <v>51</v>
      </c>
    </row>
    <row r="5" spans="1:27" ht="15.6" customHeight="1" x14ac:dyDescent="0.25">
      <c r="A5" s="210" t="s">
        <v>1</v>
      </c>
      <c r="B5" s="197" t="s">
        <v>155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27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27" ht="15.6" customHeight="1" x14ac:dyDescent="0.25">
      <c r="A7" s="188" t="s">
        <v>18</v>
      </c>
      <c r="B7" s="189">
        <v>1369905.44</v>
      </c>
      <c r="C7" s="189">
        <v>1249855.919</v>
      </c>
      <c r="D7" s="189">
        <v>10059828.352</v>
      </c>
      <c r="E7" s="189">
        <v>8984800.1429999992</v>
      </c>
      <c r="F7" s="190">
        <v>-10.68634743440998</v>
      </c>
      <c r="G7" s="37"/>
    </row>
    <row r="8" spans="1:27" ht="15.6" customHeight="1" x14ac:dyDescent="0.25">
      <c r="A8" s="188" t="s">
        <v>11</v>
      </c>
      <c r="B8" s="189">
        <v>215025.29800000001</v>
      </c>
      <c r="C8" s="189">
        <v>248498</v>
      </c>
      <c r="D8" s="189">
        <v>2104186.003</v>
      </c>
      <c r="E8" s="189">
        <v>1826280.953</v>
      </c>
      <c r="F8" s="190">
        <v>-13.20724734428337</v>
      </c>
      <c r="G8" s="6"/>
    </row>
    <row r="9" spans="1:27" ht="15.6" customHeight="1" x14ac:dyDescent="0.25">
      <c r="A9" s="188" t="s">
        <v>8</v>
      </c>
      <c r="B9" s="189">
        <v>434037.125</v>
      </c>
      <c r="C9" s="189">
        <v>419158.50099999999</v>
      </c>
      <c r="D9" s="189">
        <v>3537760.4210000001</v>
      </c>
      <c r="E9" s="189">
        <v>4059912.753</v>
      </c>
      <c r="F9" s="190">
        <v>14.75940340393106</v>
      </c>
      <c r="G9" s="6"/>
    </row>
    <row r="10" spans="1:27" ht="15.6" customHeight="1" x14ac:dyDescent="0.25">
      <c r="A10" s="188" t="s">
        <v>10</v>
      </c>
      <c r="B10" s="189">
        <v>429212.96799999999</v>
      </c>
      <c r="C10" s="189">
        <v>340762.853</v>
      </c>
      <c r="D10" s="189">
        <v>3057536.3620000002</v>
      </c>
      <c r="E10" s="189">
        <v>3063752.0060000001</v>
      </c>
      <c r="F10" s="190">
        <v>0.20328929124933379</v>
      </c>
    </row>
    <row r="11" spans="1:27" ht="15.6" customHeight="1" x14ac:dyDescent="0.25">
      <c r="A11" s="188" t="s">
        <v>9</v>
      </c>
      <c r="B11" s="189">
        <v>8761029.5940000005</v>
      </c>
      <c r="C11" s="189">
        <v>8188801.9919999996</v>
      </c>
      <c r="D11" s="189">
        <v>70853172.603</v>
      </c>
      <c r="E11" s="189">
        <v>67567069.655000001</v>
      </c>
      <c r="F11" s="190">
        <v>-4.6379051597484278</v>
      </c>
    </row>
    <row r="12" spans="1:27" ht="15.6" customHeight="1" x14ac:dyDescent="0.25">
      <c r="A12" s="188" t="s">
        <v>6</v>
      </c>
      <c r="B12" s="189">
        <v>371084.22200000001</v>
      </c>
      <c r="C12" s="189">
        <v>477148.41499999998</v>
      </c>
      <c r="D12" s="189">
        <v>3278113.9640000002</v>
      </c>
      <c r="E12" s="189">
        <v>3462015.787</v>
      </c>
      <c r="F12" s="190">
        <v>5.6099887014178194</v>
      </c>
    </row>
    <row r="13" spans="1:27" ht="15.6" customHeight="1" x14ac:dyDescent="0.25">
      <c r="A13" s="188" t="s">
        <v>175</v>
      </c>
      <c r="B13" s="189">
        <v>1544805.872</v>
      </c>
      <c r="C13" s="189">
        <v>1515707.2509999999</v>
      </c>
      <c r="D13" s="189">
        <v>11738812.635</v>
      </c>
      <c r="E13" s="189">
        <v>12097693.577</v>
      </c>
      <c r="F13" s="190">
        <v>3.0572167148317391</v>
      </c>
    </row>
    <row r="14" spans="1:27" ht="15.6" customHeight="1" x14ac:dyDescent="0.25">
      <c r="A14" s="188" t="s">
        <v>148</v>
      </c>
      <c r="B14" s="189">
        <v>5695619.1619999995</v>
      </c>
      <c r="C14" s="189">
        <v>5961932.6730000004</v>
      </c>
      <c r="D14" s="189">
        <v>47657868.438000001</v>
      </c>
      <c r="E14" s="189">
        <v>46822467.251000002</v>
      </c>
      <c r="F14" s="190">
        <v>-1.7529134524486809</v>
      </c>
    </row>
    <row r="15" spans="1:27" ht="15.6" customHeight="1" x14ac:dyDescent="0.25">
      <c r="A15" s="188" t="s">
        <v>145</v>
      </c>
      <c r="B15" s="189">
        <v>2416801</v>
      </c>
      <c r="C15" s="189">
        <v>2685150</v>
      </c>
      <c r="D15" s="189">
        <v>23398310</v>
      </c>
      <c r="E15" s="189">
        <v>20997982</v>
      </c>
      <c r="F15" s="190">
        <v>-10.258552861296391</v>
      </c>
    </row>
    <row r="16" spans="1:27" ht="15.6" customHeight="1" x14ac:dyDescent="0.5">
      <c r="A16" s="188" t="s">
        <v>144</v>
      </c>
      <c r="B16" s="189">
        <v>2841299.16</v>
      </c>
      <c r="C16" s="189">
        <v>3022446.1860000002</v>
      </c>
      <c r="D16" s="189">
        <v>24584174.517999999</v>
      </c>
      <c r="E16" s="189">
        <v>22218063.609999999</v>
      </c>
      <c r="F16" s="190">
        <v>-9.6245286017945517</v>
      </c>
      <c r="G16" s="1"/>
    </row>
    <row r="17" spans="1:7" ht="15.6" customHeight="1" x14ac:dyDescent="0.35">
      <c r="A17" s="188" t="s">
        <v>150</v>
      </c>
      <c r="B17" s="189">
        <v>1563430.6540000001</v>
      </c>
      <c r="C17" s="189">
        <v>1314707.5959999999</v>
      </c>
      <c r="D17" s="189">
        <v>11939570.066</v>
      </c>
      <c r="E17" s="189">
        <v>12114433.9</v>
      </c>
      <c r="F17" s="190">
        <v>1.4645739589732469</v>
      </c>
      <c r="G17" s="2"/>
    </row>
    <row r="18" spans="1:7" ht="15.6" customHeight="1" x14ac:dyDescent="0.25">
      <c r="A18" s="188" t="s">
        <v>147</v>
      </c>
      <c r="B18" s="189">
        <v>158117.92000000001</v>
      </c>
      <c r="C18" s="189">
        <v>187728</v>
      </c>
      <c r="D18" s="189">
        <v>1116524.31</v>
      </c>
      <c r="E18" s="189">
        <v>1401620</v>
      </c>
      <c r="F18" s="190">
        <v>25.534212506308979</v>
      </c>
    </row>
    <row r="19" spans="1:7" ht="15.6" customHeight="1" x14ac:dyDescent="0.25">
      <c r="A19" s="188" t="s">
        <v>143</v>
      </c>
      <c r="B19" s="189">
        <v>643681.58400000003</v>
      </c>
      <c r="C19" s="189">
        <v>583837.50399999996</v>
      </c>
      <c r="D19" s="189">
        <v>4690805.2290000003</v>
      </c>
      <c r="E19" s="189">
        <v>4561240.9519999996</v>
      </c>
      <c r="F19" s="190">
        <v>-2.762090316583496</v>
      </c>
    </row>
    <row r="20" spans="1:7" ht="15.6" customHeight="1" x14ac:dyDescent="0.25">
      <c r="A20" s="188" t="s">
        <v>142</v>
      </c>
      <c r="B20" s="189">
        <v>1457650.6529999999</v>
      </c>
      <c r="C20" s="189">
        <v>962109.73699999996</v>
      </c>
      <c r="D20" s="189">
        <v>10567585.987</v>
      </c>
      <c r="E20" s="189">
        <v>11016704.209000001</v>
      </c>
      <c r="F20" s="190">
        <v>4.2499604219212728</v>
      </c>
    </row>
    <row r="21" spans="1:7" ht="15.6" customHeight="1" x14ac:dyDescent="0.25">
      <c r="A21" s="188" t="s">
        <v>149</v>
      </c>
      <c r="B21" s="189">
        <v>2883205.6260000002</v>
      </c>
      <c r="C21" s="189">
        <v>2256889.6779999998</v>
      </c>
      <c r="D21" s="189">
        <v>21149775.151000001</v>
      </c>
      <c r="E21" s="189">
        <v>19732442.526000001</v>
      </c>
      <c r="F21" s="190">
        <v>-6.7014075321410047</v>
      </c>
    </row>
    <row r="22" spans="1:7" ht="15.6" customHeight="1" x14ac:dyDescent="0.25">
      <c r="A22" s="188" t="s">
        <v>146</v>
      </c>
      <c r="B22" s="189">
        <v>2427613.9210000001</v>
      </c>
      <c r="C22" s="189">
        <v>3047966.048</v>
      </c>
      <c r="D22" s="189">
        <v>20996902.708999999</v>
      </c>
      <c r="E22" s="189">
        <v>24512667.734000001</v>
      </c>
      <c r="F22" s="190">
        <v>16.744207818294189</v>
      </c>
    </row>
    <row r="23" spans="1:7" ht="15.6" customHeight="1" x14ac:dyDescent="0.25">
      <c r="A23" s="188" t="s">
        <v>165</v>
      </c>
      <c r="B23" s="189">
        <v>530740.45600000001</v>
      </c>
      <c r="C23" s="189">
        <v>448376.99599999998</v>
      </c>
      <c r="D23" s="189">
        <v>3127809.3960000002</v>
      </c>
      <c r="E23" s="189">
        <v>3619454.3629999999</v>
      </c>
      <c r="F23" s="190">
        <v>15.718507899769749</v>
      </c>
    </row>
    <row r="24" spans="1:7" ht="15.6" customHeight="1" x14ac:dyDescent="0.25">
      <c r="A24" s="188" t="s">
        <v>141</v>
      </c>
      <c r="B24" s="189">
        <v>256551.391</v>
      </c>
      <c r="C24" s="189">
        <v>123365.87</v>
      </c>
      <c r="D24" s="189">
        <v>1698795.1580000001</v>
      </c>
      <c r="E24" s="189">
        <v>1439892.047</v>
      </c>
      <c r="F24" s="190">
        <v>-15.240396099598501</v>
      </c>
    </row>
    <row r="25" spans="1:7" ht="15.6" customHeight="1" x14ac:dyDescent="0.25">
      <c r="A25" s="188" t="s">
        <v>140</v>
      </c>
      <c r="B25" s="189">
        <v>42706</v>
      </c>
      <c r="C25" s="189">
        <v>40749</v>
      </c>
      <c r="D25" s="189">
        <v>348767</v>
      </c>
      <c r="E25" s="189">
        <v>357941</v>
      </c>
      <c r="F25" s="190">
        <v>2.6304094137346681</v>
      </c>
    </row>
    <row r="26" spans="1:7" ht="15.6" customHeight="1" x14ac:dyDescent="0.25">
      <c r="A26" s="188" t="s">
        <v>152</v>
      </c>
      <c r="B26" s="189">
        <v>174554.929</v>
      </c>
      <c r="C26" s="189">
        <v>179078.82</v>
      </c>
      <c r="D26" s="189">
        <v>1811585.67</v>
      </c>
      <c r="E26" s="189">
        <v>1932315.084</v>
      </c>
      <c r="F26" s="190">
        <v>6.6642950426959402</v>
      </c>
    </row>
    <row r="27" spans="1:7" ht="15.6" customHeight="1" x14ac:dyDescent="0.25">
      <c r="A27" s="188" t="s">
        <v>173</v>
      </c>
      <c r="B27" s="189">
        <v>206941.943</v>
      </c>
      <c r="C27" s="189">
        <v>228943.87400000001</v>
      </c>
      <c r="D27" s="189">
        <v>2208303.4029999999</v>
      </c>
      <c r="E27" s="189">
        <v>2257330.5159999998</v>
      </c>
      <c r="F27" s="190">
        <v>2.2201257731793622</v>
      </c>
    </row>
    <row r="28" spans="1:7" ht="15.6" customHeight="1" x14ac:dyDescent="0.25">
      <c r="A28" s="188" t="s">
        <v>177</v>
      </c>
      <c r="B28" s="189">
        <v>1174259.6810000001</v>
      </c>
      <c r="C28" s="189">
        <v>988150.33499999996</v>
      </c>
      <c r="D28" s="189">
        <v>9223464.148</v>
      </c>
      <c r="E28" s="189">
        <v>9428945.2430000007</v>
      </c>
      <c r="F28" s="190">
        <v>2.227808247561271</v>
      </c>
    </row>
    <row r="29" spans="1:7" ht="15.6" customHeight="1" x14ac:dyDescent="0.25">
      <c r="A29" s="188" t="s">
        <v>178</v>
      </c>
      <c r="B29" s="189">
        <v>592247.11499999999</v>
      </c>
      <c r="C29" s="189">
        <v>547788.46799999999</v>
      </c>
      <c r="D29" s="189">
        <v>4706526.8770000003</v>
      </c>
      <c r="E29" s="189">
        <v>4651359.9179999996</v>
      </c>
      <c r="F29" s="190">
        <v>-1.1721373412227221</v>
      </c>
    </row>
    <row r="30" spans="1:7" ht="15.6" customHeight="1" x14ac:dyDescent="0.25">
      <c r="A30" s="188" t="s">
        <v>179</v>
      </c>
      <c r="B30" s="189">
        <v>369345</v>
      </c>
      <c r="C30" s="189">
        <v>347823</v>
      </c>
      <c r="D30" s="189">
        <v>2799715</v>
      </c>
      <c r="E30" s="189">
        <v>2732885</v>
      </c>
      <c r="F30" s="190">
        <v>-2.3870286797048981</v>
      </c>
    </row>
    <row r="31" spans="1:7" ht="15.6" customHeight="1" x14ac:dyDescent="0.25">
      <c r="A31" s="188" t="s">
        <v>180</v>
      </c>
      <c r="B31" s="189">
        <v>2761477.7969999998</v>
      </c>
      <c r="C31" s="189">
        <v>2361998.5649999999</v>
      </c>
      <c r="D31" s="189">
        <v>21381580.146000002</v>
      </c>
      <c r="E31" s="189">
        <v>19041686.305</v>
      </c>
      <c r="F31" s="190">
        <v>-10.943502889040399</v>
      </c>
    </row>
    <row r="32" spans="1:7" ht="15.6" customHeight="1" x14ac:dyDescent="0.25">
      <c r="A32" s="188" t="s">
        <v>181</v>
      </c>
      <c r="B32" s="189">
        <v>6396155.0520000001</v>
      </c>
      <c r="C32" s="189">
        <v>6570545.0520000001</v>
      </c>
      <c r="D32" s="189">
        <v>54665021.659999996</v>
      </c>
      <c r="E32" s="189">
        <v>54339923.347000003</v>
      </c>
      <c r="F32" s="190">
        <v>-0.59470993174026898</v>
      </c>
    </row>
    <row r="33" spans="1:6" ht="15.6" customHeight="1" x14ac:dyDescent="0.25">
      <c r="A33" s="188" t="s">
        <v>182</v>
      </c>
      <c r="B33" s="189">
        <v>401793.87199999997</v>
      </c>
      <c r="C33" s="189">
        <v>370037.739</v>
      </c>
      <c r="D33" s="189">
        <v>3604443.0750000002</v>
      </c>
      <c r="E33" s="189">
        <v>3589387.7170000002</v>
      </c>
      <c r="F33" s="190">
        <v>-0.41768888249121972</v>
      </c>
    </row>
    <row r="34" spans="1:6" ht="15.6" customHeight="1" x14ac:dyDescent="0.25">
      <c r="A34" s="188" t="s">
        <v>183</v>
      </c>
      <c r="B34" s="189">
        <v>107541</v>
      </c>
      <c r="C34" s="189">
        <v>135042</v>
      </c>
      <c r="D34" s="189">
        <v>957198</v>
      </c>
      <c r="E34" s="189">
        <v>1028180</v>
      </c>
      <c r="F34" s="190">
        <v>7.415602623490642</v>
      </c>
    </row>
    <row r="35" spans="1:6" ht="15.6" customHeight="1" x14ac:dyDescent="0.25">
      <c r="A35" s="179" t="s">
        <v>153</v>
      </c>
      <c r="B35" s="178">
        <f>SUM(B7:B34)</f>
        <v>46226834.435000002</v>
      </c>
      <c r="C35" s="77">
        <f>SUM(C7:C34)</f>
        <v>44804600.072000004</v>
      </c>
      <c r="D35" s="76">
        <f>SUM(D7:D34)</f>
        <v>377264136.28099996</v>
      </c>
      <c r="E35" s="78">
        <f>SUM(E7:E34)</f>
        <v>368858447.59600002</v>
      </c>
      <c r="F35" s="177">
        <f>E35*100/D35-100</f>
        <v>-2.2280646042482886</v>
      </c>
    </row>
    <row r="36" spans="1:6" ht="15.6" customHeight="1" x14ac:dyDescent="0.25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67" priority="2">
      <formula>MOD(ROW(),2)=0</formula>
    </cfRule>
  </conditionalFormatting>
  <conditionalFormatting sqref="F7:F35">
    <cfRule type="expression" dxfId="6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B05B04-46A6-49E5-A3A3-B12B6589192C}">
  <sheetPr codeName="Hoja7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54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79" t="s">
        <v>156</v>
      </c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1363242</v>
      </c>
      <c r="C7" s="189">
        <v>1243208</v>
      </c>
      <c r="D7" s="189">
        <v>10005846</v>
      </c>
      <c r="E7" s="189">
        <v>8923216</v>
      </c>
      <c r="F7" s="190">
        <v>-10.81997464282381</v>
      </c>
      <c r="G7" s="13"/>
    </row>
    <row r="8" spans="1:14" ht="15.6" customHeight="1" x14ac:dyDescent="0.25">
      <c r="A8" s="188" t="s">
        <v>11</v>
      </c>
      <c r="B8" s="189">
        <v>212856</v>
      </c>
      <c r="C8" s="189">
        <v>242688</v>
      </c>
      <c r="D8" s="189">
        <v>2087575</v>
      </c>
      <c r="E8" s="189">
        <v>1810272</v>
      </c>
      <c r="F8" s="190">
        <v>-13.283498796450431</v>
      </c>
      <c r="G8" s="6"/>
    </row>
    <row r="9" spans="1:14" ht="15.6" customHeight="1" x14ac:dyDescent="0.25">
      <c r="A9" s="188" t="s">
        <v>8</v>
      </c>
      <c r="B9" s="189">
        <v>419335</v>
      </c>
      <c r="C9" s="189">
        <v>407844</v>
      </c>
      <c r="D9" s="189">
        <v>3467718</v>
      </c>
      <c r="E9" s="189">
        <v>3998886</v>
      </c>
      <c r="F9" s="190">
        <v>15.317508517128561</v>
      </c>
      <c r="G9" s="6"/>
    </row>
    <row r="10" spans="1:14" ht="15.6" customHeight="1" x14ac:dyDescent="0.25">
      <c r="A10" s="188" t="s">
        <v>10</v>
      </c>
      <c r="B10" s="189">
        <v>413219</v>
      </c>
      <c r="C10" s="189">
        <v>335969</v>
      </c>
      <c r="D10" s="189">
        <v>3008126</v>
      </c>
      <c r="E10" s="189">
        <v>3006597</v>
      </c>
      <c r="F10" s="190">
        <v>-5.0828987881487819E-2</v>
      </c>
    </row>
    <row r="11" spans="1:14" ht="15.6" customHeight="1" x14ac:dyDescent="0.25">
      <c r="A11" s="188" t="s">
        <v>9</v>
      </c>
      <c r="B11" s="189">
        <v>8199549</v>
      </c>
      <c r="C11" s="189">
        <v>7630390</v>
      </c>
      <c r="D11" s="189">
        <v>66069706</v>
      </c>
      <c r="E11" s="189">
        <v>63447179</v>
      </c>
      <c r="F11" s="190">
        <v>-3.9693335399434062</v>
      </c>
    </row>
    <row r="12" spans="1:14" ht="15.6" customHeight="1" x14ac:dyDescent="0.25">
      <c r="A12" s="188" t="s">
        <v>6</v>
      </c>
      <c r="B12" s="189">
        <v>362730</v>
      </c>
      <c r="C12" s="189">
        <v>462390</v>
      </c>
      <c r="D12" s="189">
        <v>3197428</v>
      </c>
      <c r="E12" s="189">
        <v>3369547</v>
      </c>
      <c r="F12" s="190">
        <v>5.3830453727183283</v>
      </c>
    </row>
    <row r="13" spans="1:14" ht="15.6" customHeight="1" x14ac:dyDescent="0.25">
      <c r="A13" s="188" t="s">
        <v>175</v>
      </c>
      <c r="B13" s="189">
        <v>1523840</v>
      </c>
      <c r="C13" s="189">
        <v>1500118</v>
      </c>
      <c r="D13" s="189">
        <v>11623275</v>
      </c>
      <c r="E13" s="189">
        <v>12004008</v>
      </c>
      <c r="F13" s="190">
        <v>3.2756086387012289</v>
      </c>
    </row>
    <row r="14" spans="1:14" ht="15.6" customHeight="1" x14ac:dyDescent="0.25">
      <c r="A14" s="188" t="s">
        <v>148</v>
      </c>
      <c r="B14" s="189">
        <v>5511577</v>
      </c>
      <c r="C14" s="189">
        <v>5804441</v>
      </c>
      <c r="D14" s="189">
        <v>46445914</v>
      </c>
      <c r="E14" s="189">
        <v>45674874</v>
      </c>
      <c r="F14" s="190">
        <v>-1.6600814444086469</v>
      </c>
    </row>
    <row r="15" spans="1:14" ht="15.6" customHeight="1" x14ac:dyDescent="0.25">
      <c r="A15" s="188" t="s">
        <v>145</v>
      </c>
      <c r="B15" s="189">
        <v>2403470</v>
      </c>
      <c r="C15" s="189">
        <v>2682655</v>
      </c>
      <c r="D15" s="189">
        <v>23297868</v>
      </c>
      <c r="E15" s="189">
        <v>20980948</v>
      </c>
      <c r="F15" s="190">
        <v>-9.9447726289804734</v>
      </c>
    </row>
    <row r="16" spans="1:14" ht="15.6" customHeight="1" x14ac:dyDescent="0.5">
      <c r="A16" s="188" t="s">
        <v>144</v>
      </c>
      <c r="B16" s="189">
        <v>2825689</v>
      </c>
      <c r="C16" s="189">
        <v>3002316</v>
      </c>
      <c r="D16" s="189">
        <v>24455542</v>
      </c>
      <c r="E16" s="189">
        <v>22051613</v>
      </c>
      <c r="F16" s="190">
        <v>-9.8297923636286555</v>
      </c>
      <c r="G16" s="1"/>
    </row>
    <row r="17" spans="1:7" ht="15.6" customHeight="1" x14ac:dyDescent="0.35">
      <c r="A17" s="188" t="s">
        <v>150</v>
      </c>
      <c r="B17" s="189">
        <v>1560937</v>
      </c>
      <c r="C17" s="189">
        <v>1312502</v>
      </c>
      <c r="D17" s="189">
        <v>11917082</v>
      </c>
      <c r="E17" s="189">
        <v>12097260</v>
      </c>
      <c r="F17" s="190">
        <v>1.5119305212467249</v>
      </c>
      <c r="G17" s="2"/>
    </row>
    <row r="18" spans="1:7" ht="15.6" customHeight="1" x14ac:dyDescent="0.25">
      <c r="A18" s="188" t="s">
        <v>147</v>
      </c>
      <c r="B18" s="189">
        <v>95364</v>
      </c>
      <c r="C18" s="189">
        <v>123421</v>
      </c>
      <c r="D18" s="189">
        <v>753373</v>
      </c>
      <c r="E18" s="189">
        <v>912554</v>
      </c>
      <c r="F18" s="190">
        <v>21.129108688524809</v>
      </c>
    </row>
    <row r="19" spans="1:7" ht="15.6" customHeight="1" x14ac:dyDescent="0.25">
      <c r="A19" s="188" t="s">
        <v>143</v>
      </c>
      <c r="B19" s="189">
        <v>641918</v>
      </c>
      <c r="C19" s="189">
        <v>581702</v>
      </c>
      <c r="D19" s="189">
        <v>4680989</v>
      </c>
      <c r="E19" s="189">
        <v>4543947</v>
      </c>
      <c r="F19" s="190">
        <v>-2.9276291826364091</v>
      </c>
    </row>
    <row r="20" spans="1:7" ht="15.6" customHeight="1" x14ac:dyDescent="0.25">
      <c r="A20" s="188" t="s">
        <v>142</v>
      </c>
      <c r="B20" s="189">
        <v>1457175</v>
      </c>
      <c r="C20" s="189">
        <v>961322</v>
      </c>
      <c r="D20" s="189">
        <v>10538722</v>
      </c>
      <c r="E20" s="189">
        <v>11005269</v>
      </c>
      <c r="F20" s="190">
        <v>4.4269789069300742</v>
      </c>
    </row>
    <row r="21" spans="1:7" ht="15.6" customHeight="1" x14ac:dyDescent="0.25">
      <c r="A21" s="188" t="s">
        <v>149</v>
      </c>
      <c r="B21" s="189">
        <v>2866073</v>
      </c>
      <c r="C21" s="189">
        <v>2232474</v>
      </c>
      <c r="D21" s="189">
        <v>21002374</v>
      </c>
      <c r="E21" s="189">
        <v>19475211</v>
      </c>
      <c r="F21" s="190">
        <v>-7.271382749397759</v>
      </c>
    </row>
    <row r="22" spans="1:7" ht="15.6" customHeight="1" x14ac:dyDescent="0.25">
      <c r="A22" s="188" t="s">
        <v>146</v>
      </c>
      <c r="B22" s="189">
        <v>2211432</v>
      </c>
      <c r="C22" s="189">
        <v>2827473</v>
      </c>
      <c r="D22" s="189">
        <v>19045375</v>
      </c>
      <c r="E22" s="189">
        <v>22525726</v>
      </c>
      <c r="F22" s="190">
        <v>18.273995655113112</v>
      </c>
    </row>
    <row r="23" spans="1:7" ht="15.6" customHeight="1" x14ac:dyDescent="0.25">
      <c r="A23" s="188" t="s">
        <v>165</v>
      </c>
      <c r="B23" s="189">
        <v>524870</v>
      </c>
      <c r="C23" s="189">
        <v>441325</v>
      </c>
      <c r="D23" s="189">
        <v>3076937</v>
      </c>
      <c r="E23" s="189">
        <v>3574402</v>
      </c>
      <c r="F23" s="190">
        <v>16.167539341884481</v>
      </c>
    </row>
    <row r="24" spans="1:7" ht="15.6" customHeight="1" x14ac:dyDescent="0.25">
      <c r="A24" s="188" t="s">
        <v>141</v>
      </c>
      <c r="B24" s="189">
        <v>254585</v>
      </c>
      <c r="C24" s="189">
        <v>121491</v>
      </c>
      <c r="D24" s="189">
        <v>1679387</v>
      </c>
      <c r="E24" s="189">
        <v>1422149</v>
      </c>
      <c r="F24" s="190">
        <v>-15.31737473256611</v>
      </c>
    </row>
    <row r="25" spans="1:7" ht="15.6" customHeight="1" x14ac:dyDescent="0.25">
      <c r="A25" s="188" t="s">
        <v>140</v>
      </c>
      <c r="B25" s="189">
        <v>42660</v>
      </c>
      <c r="C25" s="189">
        <v>40749</v>
      </c>
      <c r="D25" s="189">
        <v>345448</v>
      </c>
      <c r="E25" s="189">
        <v>357171</v>
      </c>
      <c r="F25" s="190">
        <v>3.3935642991130379</v>
      </c>
    </row>
    <row r="26" spans="1:7" ht="15.6" customHeight="1" x14ac:dyDescent="0.25">
      <c r="A26" s="188" t="s">
        <v>152</v>
      </c>
      <c r="B26" s="189">
        <v>171768</v>
      </c>
      <c r="C26" s="189">
        <v>175652</v>
      </c>
      <c r="D26" s="189">
        <v>1793240</v>
      </c>
      <c r="E26" s="189">
        <v>1913472</v>
      </c>
      <c r="F26" s="190">
        <v>6.7047355624456344</v>
      </c>
    </row>
    <row r="27" spans="1:7" ht="15.6" customHeight="1" x14ac:dyDescent="0.25">
      <c r="A27" s="188" t="s">
        <v>173</v>
      </c>
      <c r="B27" s="189">
        <v>204648</v>
      </c>
      <c r="C27" s="189">
        <v>226175</v>
      </c>
      <c r="D27" s="189">
        <v>2179042</v>
      </c>
      <c r="E27" s="189">
        <v>2223857</v>
      </c>
      <c r="F27" s="190">
        <v>2.056637733462694</v>
      </c>
    </row>
    <row r="28" spans="1:7" ht="15.6" customHeight="1" x14ac:dyDescent="0.25">
      <c r="A28" s="188" t="s">
        <v>177</v>
      </c>
      <c r="B28" s="189">
        <v>1079232</v>
      </c>
      <c r="C28" s="189">
        <v>932738</v>
      </c>
      <c r="D28" s="189">
        <v>8616976</v>
      </c>
      <c r="E28" s="189">
        <v>8917011</v>
      </c>
      <c r="F28" s="190">
        <v>3.4819059493724902</v>
      </c>
    </row>
    <row r="29" spans="1:7" ht="15.6" customHeight="1" x14ac:dyDescent="0.25">
      <c r="A29" s="188" t="s">
        <v>178</v>
      </c>
      <c r="B29" s="189">
        <v>587386</v>
      </c>
      <c r="C29" s="189">
        <v>543771</v>
      </c>
      <c r="D29" s="189">
        <v>4666356</v>
      </c>
      <c r="E29" s="189">
        <v>4614480</v>
      </c>
      <c r="F29" s="190">
        <v>-1.111702579057408</v>
      </c>
    </row>
    <row r="30" spans="1:7" ht="15.6" customHeight="1" x14ac:dyDescent="0.25">
      <c r="A30" s="188" t="s">
        <v>179</v>
      </c>
      <c r="B30" s="189">
        <v>367002</v>
      </c>
      <c r="C30" s="189">
        <v>345401</v>
      </c>
      <c r="D30" s="189">
        <v>2778388</v>
      </c>
      <c r="E30" s="189">
        <v>2708515</v>
      </c>
      <c r="F30" s="190">
        <v>-2.514875532143094</v>
      </c>
    </row>
    <row r="31" spans="1:7" ht="15.6" customHeight="1" x14ac:dyDescent="0.25">
      <c r="A31" s="188" t="s">
        <v>180</v>
      </c>
      <c r="B31" s="189">
        <v>2753125</v>
      </c>
      <c r="C31" s="189">
        <v>2345328</v>
      </c>
      <c r="D31" s="189">
        <v>21253212</v>
      </c>
      <c r="E31" s="189">
        <v>18877073</v>
      </c>
      <c r="F31" s="190">
        <v>-11.180140677089179</v>
      </c>
    </row>
    <row r="32" spans="1:7" ht="15.6" customHeight="1" x14ac:dyDescent="0.25">
      <c r="A32" s="188" t="s">
        <v>181</v>
      </c>
      <c r="B32" s="189">
        <v>6340476</v>
      </c>
      <c r="C32" s="189">
        <v>6518918</v>
      </c>
      <c r="D32" s="189">
        <v>54256413</v>
      </c>
      <c r="E32" s="189">
        <v>53986226</v>
      </c>
      <c r="F32" s="190">
        <v>-0.49798168559355821</v>
      </c>
    </row>
    <row r="33" spans="1:6" ht="15.6" customHeight="1" x14ac:dyDescent="0.25">
      <c r="A33" s="188" t="s">
        <v>182</v>
      </c>
      <c r="B33" s="189">
        <v>391200</v>
      </c>
      <c r="C33" s="189">
        <v>361748</v>
      </c>
      <c r="D33" s="189">
        <v>3501115</v>
      </c>
      <c r="E33" s="189">
        <v>3489733</v>
      </c>
      <c r="F33" s="190">
        <v>-0.32509643356473822</v>
      </c>
    </row>
    <row r="34" spans="1:6" ht="15.6" customHeight="1" x14ac:dyDescent="0.25">
      <c r="A34" s="188" t="s">
        <v>183</v>
      </c>
      <c r="B34" s="189">
        <v>107278</v>
      </c>
      <c r="C34" s="189">
        <v>134526</v>
      </c>
      <c r="D34" s="189">
        <v>951020</v>
      </c>
      <c r="E34" s="189">
        <v>1023351</v>
      </c>
      <c r="F34" s="190">
        <v>7.605623435889882</v>
      </c>
    </row>
    <row r="35" spans="1:6" ht="15.6" customHeight="1" x14ac:dyDescent="0.25">
      <c r="A35" s="156" t="s">
        <v>153</v>
      </c>
      <c r="B35" s="178">
        <f>SUM(B7:B34)</f>
        <v>44892636</v>
      </c>
      <c r="C35" s="178">
        <f>SUM(C7:C34)</f>
        <v>43538735</v>
      </c>
      <c r="D35" s="76">
        <f>SUM(D7:D34)</f>
        <v>366694447</v>
      </c>
      <c r="E35" s="78">
        <f>SUM(E7:E34)</f>
        <v>358934547</v>
      </c>
      <c r="F35" s="140">
        <f>E35*100/D35-100</f>
        <v>-2.1161760325211532</v>
      </c>
    </row>
    <row r="36" spans="1:6" ht="15.6" customHeight="1" x14ac:dyDescent="0.25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5" priority="2">
      <formula>MOD(ROW(),2)=0</formula>
    </cfRule>
  </conditionalFormatting>
  <conditionalFormatting sqref="F7:F35">
    <cfRule type="expression" dxfId="6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132BC1-9C82-43AD-994D-28F8F319A754}">
  <sheetPr codeName="Hoja8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55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11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1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956673</v>
      </c>
      <c r="C7" s="189">
        <v>893133</v>
      </c>
      <c r="D7" s="189">
        <v>6707633</v>
      </c>
      <c r="E7" s="189">
        <v>6227745</v>
      </c>
      <c r="F7" s="190">
        <v>-7.1543568349669764</v>
      </c>
      <c r="G7" s="37"/>
    </row>
    <row r="8" spans="1:14" ht="15.6" customHeight="1" x14ac:dyDescent="0.25">
      <c r="A8" s="188" t="s">
        <v>11</v>
      </c>
      <c r="B8" s="189">
        <v>5860</v>
      </c>
      <c r="C8" s="189">
        <v>4545</v>
      </c>
      <c r="D8" s="189">
        <v>40622</v>
      </c>
      <c r="E8" s="189">
        <v>36260</v>
      </c>
      <c r="F8" s="190">
        <v>-10.738023730983221</v>
      </c>
      <c r="G8" s="6"/>
    </row>
    <row r="9" spans="1:14" ht="15.6" customHeight="1" x14ac:dyDescent="0.25">
      <c r="A9" s="188" t="s">
        <v>8</v>
      </c>
      <c r="B9" s="189">
        <v>0</v>
      </c>
      <c r="C9" s="189">
        <v>4229</v>
      </c>
      <c r="D9" s="189">
        <v>101691</v>
      </c>
      <c r="E9" s="189">
        <v>61900</v>
      </c>
      <c r="F9" s="190">
        <v>-39.129323145607771</v>
      </c>
      <c r="G9" s="6"/>
    </row>
    <row r="10" spans="1:14" ht="15.6" customHeight="1" x14ac:dyDescent="0.25">
      <c r="A10" s="188" t="s">
        <v>10</v>
      </c>
      <c r="B10" s="189">
        <v>48459</v>
      </c>
      <c r="C10" s="189">
        <v>58849</v>
      </c>
      <c r="D10" s="189">
        <v>421647</v>
      </c>
      <c r="E10" s="189">
        <v>399238</v>
      </c>
      <c r="F10" s="190">
        <v>-5.3146352280462139</v>
      </c>
    </row>
    <row r="11" spans="1:14" ht="15.6" customHeight="1" x14ac:dyDescent="0.25">
      <c r="A11" s="188" t="s">
        <v>9</v>
      </c>
      <c r="B11" s="189">
        <v>2698756</v>
      </c>
      <c r="C11" s="189">
        <v>2560505</v>
      </c>
      <c r="D11" s="189">
        <v>19777001</v>
      </c>
      <c r="E11" s="189">
        <v>19046707</v>
      </c>
      <c r="F11" s="190">
        <v>-3.69264278239153</v>
      </c>
    </row>
    <row r="12" spans="1:14" ht="15.6" customHeight="1" x14ac:dyDescent="0.25">
      <c r="A12" s="188" t="s">
        <v>6</v>
      </c>
      <c r="B12" s="189">
        <v>32351</v>
      </c>
      <c r="C12" s="189">
        <v>90399</v>
      </c>
      <c r="D12" s="189">
        <v>445096</v>
      </c>
      <c r="E12" s="189">
        <v>641170</v>
      </c>
      <c r="F12" s="190">
        <v>44.052069665869823</v>
      </c>
    </row>
    <row r="13" spans="1:14" ht="15.6" customHeight="1" x14ac:dyDescent="0.25">
      <c r="A13" s="188" t="s">
        <v>175</v>
      </c>
      <c r="B13" s="189">
        <v>181652</v>
      </c>
      <c r="C13" s="189">
        <v>180620</v>
      </c>
      <c r="D13" s="189">
        <v>1114245</v>
      </c>
      <c r="E13" s="189">
        <v>1112992</v>
      </c>
      <c r="F13" s="190">
        <v>-0.1124528268019986</v>
      </c>
    </row>
    <row r="14" spans="1:14" ht="15.6" customHeight="1" x14ac:dyDescent="0.25">
      <c r="A14" s="188" t="s">
        <v>148</v>
      </c>
      <c r="B14" s="189">
        <v>1354087</v>
      </c>
      <c r="C14" s="189">
        <v>1413730</v>
      </c>
      <c r="D14" s="189">
        <v>9307362</v>
      </c>
      <c r="E14" s="189">
        <v>11029874</v>
      </c>
      <c r="F14" s="190">
        <v>18.506984041235309</v>
      </c>
    </row>
    <row r="15" spans="1:14" ht="15.6" customHeight="1" x14ac:dyDescent="0.25">
      <c r="A15" s="188" t="s">
        <v>145</v>
      </c>
      <c r="B15" s="189">
        <v>1357300</v>
      </c>
      <c r="C15" s="189">
        <v>1677484</v>
      </c>
      <c r="D15" s="189">
        <v>14859052</v>
      </c>
      <c r="E15" s="189">
        <v>12503570</v>
      </c>
      <c r="F15" s="190">
        <v>-15.852168765544389</v>
      </c>
    </row>
    <row r="16" spans="1:14" ht="15.6" customHeight="1" x14ac:dyDescent="0.5">
      <c r="A16" s="188" t="s">
        <v>144</v>
      </c>
      <c r="B16" s="189">
        <v>2056502</v>
      </c>
      <c r="C16" s="189">
        <v>2233033</v>
      </c>
      <c r="D16" s="189">
        <v>17675946</v>
      </c>
      <c r="E16" s="189">
        <v>17094141</v>
      </c>
      <c r="F16" s="190">
        <v>-3.291507000530558</v>
      </c>
      <c r="G16" s="1"/>
    </row>
    <row r="17" spans="1:7" ht="15.6" customHeight="1" x14ac:dyDescent="0.35">
      <c r="A17" s="188" t="s">
        <v>150</v>
      </c>
      <c r="B17" s="189">
        <v>847408</v>
      </c>
      <c r="C17" s="189">
        <v>579908</v>
      </c>
      <c r="D17" s="189">
        <v>5991565</v>
      </c>
      <c r="E17" s="189">
        <v>6032638</v>
      </c>
      <c r="F17" s="190">
        <v>0.68551371803526706</v>
      </c>
      <c r="G17" s="2"/>
    </row>
    <row r="18" spans="1:7" ht="15.6" customHeight="1" x14ac:dyDescent="0.25">
      <c r="A18" s="188" t="s">
        <v>147</v>
      </c>
      <c r="B18" s="189">
        <v>48884</v>
      </c>
      <c r="C18" s="189">
        <v>73607</v>
      </c>
      <c r="D18" s="189">
        <v>363553</v>
      </c>
      <c r="E18" s="189">
        <v>484747</v>
      </c>
      <c r="F18" s="190">
        <v>33.335992276229319</v>
      </c>
    </row>
    <row r="19" spans="1:7" ht="15.6" customHeight="1" x14ac:dyDescent="0.25">
      <c r="A19" s="188" t="s">
        <v>143</v>
      </c>
      <c r="B19" s="189">
        <v>267525</v>
      </c>
      <c r="C19" s="189">
        <v>198379</v>
      </c>
      <c r="D19" s="189">
        <v>1646539</v>
      </c>
      <c r="E19" s="189">
        <v>1580657</v>
      </c>
      <c r="F19" s="190">
        <v>-4.0012413917921208</v>
      </c>
    </row>
    <row r="20" spans="1:7" ht="15.6" customHeight="1" x14ac:dyDescent="0.25">
      <c r="A20" s="188" t="s">
        <v>142</v>
      </c>
      <c r="B20" s="189">
        <v>177821</v>
      </c>
      <c r="C20" s="189">
        <v>95148</v>
      </c>
      <c r="D20" s="189">
        <v>1237320</v>
      </c>
      <c r="E20" s="189">
        <v>1030958</v>
      </c>
      <c r="F20" s="190">
        <v>-16.6781430834384</v>
      </c>
    </row>
    <row r="21" spans="1:7" ht="15.6" customHeight="1" x14ac:dyDescent="0.25">
      <c r="A21" s="188" t="s">
        <v>149</v>
      </c>
      <c r="B21" s="189">
        <v>2103126</v>
      </c>
      <c r="C21" s="189">
        <v>1762514</v>
      </c>
      <c r="D21" s="189">
        <v>16118124</v>
      </c>
      <c r="E21" s="189">
        <v>14773826</v>
      </c>
      <c r="F21" s="190">
        <v>-8.3402882370181572</v>
      </c>
    </row>
    <row r="22" spans="1:7" ht="15.6" customHeight="1" x14ac:dyDescent="0.25">
      <c r="A22" s="188" t="s">
        <v>146</v>
      </c>
      <c r="B22" s="189">
        <v>526835</v>
      </c>
      <c r="C22" s="189">
        <v>776568</v>
      </c>
      <c r="D22" s="189">
        <v>5584686</v>
      </c>
      <c r="E22" s="189">
        <v>7162876</v>
      </c>
      <c r="F22" s="190">
        <v>28.25924322334328</v>
      </c>
    </row>
    <row r="23" spans="1:7" ht="15.6" customHeight="1" x14ac:dyDescent="0.25">
      <c r="A23" s="188" t="s">
        <v>165</v>
      </c>
      <c r="B23" s="189">
        <v>14409</v>
      </c>
      <c r="C23" s="189">
        <v>0</v>
      </c>
      <c r="D23" s="189">
        <v>87718</v>
      </c>
      <c r="E23" s="189">
        <v>52157</v>
      </c>
      <c r="F23" s="190">
        <v>-40.540139994071907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 x14ac:dyDescent="0.25">
      <c r="A25" s="188" t="s">
        <v>140</v>
      </c>
      <c r="B25" s="189">
        <v>4189</v>
      </c>
      <c r="C25" s="189">
        <v>6129</v>
      </c>
      <c r="D25" s="189">
        <v>41221</v>
      </c>
      <c r="E25" s="189">
        <v>44368</v>
      </c>
      <c r="F25" s="190">
        <v>7.6344581645277847</v>
      </c>
    </row>
    <row r="26" spans="1:7" ht="15.6" customHeight="1" x14ac:dyDescent="0.25">
      <c r="A26" s="188" t="s">
        <v>152</v>
      </c>
      <c r="B26" s="189">
        <v>92013</v>
      </c>
      <c r="C26" s="189">
        <v>124718</v>
      </c>
      <c r="D26" s="189">
        <v>877036</v>
      </c>
      <c r="E26" s="189">
        <v>956661</v>
      </c>
      <c r="F26" s="190">
        <v>9.0788747554262272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 x14ac:dyDescent="0.25">
      <c r="A28" s="188" t="s">
        <v>177</v>
      </c>
      <c r="B28" s="189">
        <v>290067</v>
      </c>
      <c r="C28" s="189">
        <v>222143</v>
      </c>
      <c r="D28" s="189">
        <v>2493614</v>
      </c>
      <c r="E28" s="189">
        <v>2188900</v>
      </c>
      <c r="F28" s="190">
        <v>-12.21977419119399</v>
      </c>
    </row>
    <row r="29" spans="1:7" ht="15.6" customHeight="1" x14ac:dyDescent="0.25">
      <c r="A29" s="188" t="s">
        <v>178</v>
      </c>
      <c r="B29" s="189">
        <v>10958</v>
      </c>
      <c r="C29" s="189">
        <v>35242</v>
      </c>
      <c r="D29" s="189">
        <v>116080</v>
      </c>
      <c r="E29" s="189">
        <v>150610</v>
      </c>
      <c r="F29" s="190">
        <v>29.746726395589231</v>
      </c>
    </row>
    <row r="30" spans="1:7" ht="15.6" customHeight="1" x14ac:dyDescent="0.25">
      <c r="A30" s="188" t="s">
        <v>179</v>
      </c>
      <c r="B30" s="189">
        <v>42494</v>
      </c>
      <c r="C30" s="189">
        <v>48346</v>
      </c>
      <c r="D30" s="189">
        <v>395901</v>
      </c>
      <c r="E30" s="189">
        <v>325148</v>
      </c>
      <c r="F30" s="190">
        <v>-17.871387038678861</v>
      </c>
    </row>
    <row r="31" spans="1:7" ht="15.6" customHeight="1" x14ac:dyDescent="0.25">
      <c r="A31" s="188" t="s">
        <v>180</v>
      </c>
      <c r="B31" s="189">
        <v>1823493</v>
      </c>
      <c r="C31" s="189">
        <v>1525445</v>
      </c>
      <c r="D31" s="189">
        <v>14051288</v>
      </c>
      <c r="E31" s="189">
        <v>12439195</v>
      </c>
      <c r="F31" s="190">
        <v>-11.472919777887981</v>
      </c>
    </row>
    <row r="32" spans="1:7" ht="15.6" customHeight="1" x14ac:dyDescent="0.25">
      <c r="A32" s="188" t="s">
        <v>181</v>
      </c>
      <c r="B32" s="189">
        <v>296880</v>
      </c>
      <c r="C32" s="189">
        <v>280623</v>
      </c>
      <c r="D32" s="189">
        <v>2308498</v>
      </c>
      <c r="E32" s="189">
        <v>2487792</v>
      </c>
      <c r="F32" s="190">
        <v>7.7666950545333009</v>
      </c>
    </row>
    <row r="33" spans="1:6" ht="15.6" customHeight="1" x14ac:dyDescent="0.25">
      <c r="A33" s="188" t="s">
        <v>182</v>
      </c>
      <c r="B33" s="189">
        <v>3000</v>
      </c>
      <c r="C33" s="189">
        <v>5499</v>
      </c>
      <c r="D33" s="189">
        <v>21000</v>
      </c>
      <c r="E33" s="189">
        <v>19554</v>
      </c>
      <c r="F33" s="190">
        <v>-6.8857142857142861</v>
      </c>
    </row>
    <row r="34" spans="1:6" ht="15.6" customHeight="1" x14ac:dyDescent="0.25">
      <c r="A34" s="188" t="s">
        <v>183</v>
      </c>
      <c r="B34" s="189">
        <v>12244</v>
      </c>
      <c r="C34" s="189">
        <v>36453</v>
      </c>
      <c r="D34" s="189">
        <v>187519</v>
      </c>
      <c r="E34" s="189">
        <v>235846</v>
      </c>
      <c r="F34" s="190">
        <v>25.77178845876951</v>
      </c>
    </row>
    <row r="35" spans="1:6" ht="15.6" customHeight="1" x14ac:dyDescent="0.25">
      <c r="A35" s="156" t="s">
        <v>153</v>
      </c>
      <c r="B35" s="76">
        <f>SUM(B7:B34)</f>
        <v>15252986</v>
      </c>
      <c r="C35" s="77">
        <f>SUM(C7:C34)</f>
        <v>14887249</v>
      </c>
      <c r="D35" s="76">
        <f>SUM(D7:D34)</f>
        <v>121971957</v>
      </c>
      <c r="E35" s="78">
        <f>SUM(E7:E34)</f>
        <v>118119530</v>
      </c>
      <c r="F35" s="140">
        <f>E35*100/D35-100</f>
        <v>-3.1584530532702644</v>
      </c>
    </row>
    <row r="36" spans="1:6" ht="15.6" customHeight="1" x14ac:dyDescent="0.25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3" priority="2">
      <formula>MOD(ROW(),2)=0</formula>
    </cfRule>
  </conditionalFormatting>
  <conditionalFormatting sqref="F7:F35">
    <cfRule type="expression" dxfId="6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B792CB-94A0-4346-82BE-51D5F1EC204D}">
  <sheetPr codeName="Hoja9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57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352103</v>
      </c>
      <c r="C7" s="189">
        <v>298904</v>
      </c>
      <c r="D7" s="189">
        <v>2939295</v>
      </c>
      <c r="E7" s="189">
        <v>2398751</v>
      </c>
      <c r="F7" s="190">
        <v>-18.390260249481599</v>
      </c>
      <c r="G7" s="37"/>
    </row>
    <row r="8" spans="1:14" ht="15.6" customHeight="1" x14ac:dyDescent="0.25">
      <c r="A8" s="188" t="s">
        <v>11</v>
      </c>
      <c r="B8" s="189">
        <v>88133</v>
      </c>
      <c r="C8" s="189">
        <v>110608</v>
      </c>
      <c r="D8" s="189">
        <v>1253333</v>
      </c>
      <c r="E8" s="189">
        <v>858500</v>
      </c>
      <c r="F8" s="190">
        <v>-31.502641357085469</v>
      </c>
      <c r="G8" s="6"/>
    </row>
    <row r="9" spans="1:14" ht="15.6" customHeight="1" x14ac:dyDescent="0.25">
      <c r="A9" s="188" t="s">
        <v>8</v>
      </c>
      <c r="B9" s="189">
        <v>305285</v>
      </c>
      <c r="C9" s="189">
        <v>286188</v>
      </c>
      <c r="D9" s="189">
        <v>2393890</v>
      </c>
      <c r="E9" s="189">
        <v>2793488</v>
      </c>
      <c r="F9" s="190">
        <v>16.692412767503939</v>
      </c>
      <c r="G9" s="6"/>
    </row>
    <row r="10" spans="1:14" ht="15.6" customHeight="1" x14ac:dyDescent="0.25">
      <c r="A10" s="188" t="s">
        <v>10</v>
      </c>
      <c r="B10" s="189">
        <v>290807</v>
      </c>
      <c r="C10" s="189">
        <v>192751</v>
      </c>
      <c r="D10" s="189">
        <v>1795353</v>
      </c>
      <c r="E10" s="189">
        <v>1737170</v>
      </c>
      <c r="F10" s="190">
        <v>-3.240755439181044</v>
      </c>
    </row>
    <row r="11" spans="1:14" ht="15.6" customHeight="1" x14ac:dyDescent="0.25">
      <c r="A11" s="188" t="s">
        <v>9</v>
      </c>
      <c r="B11" s="189">
        <v>52473</v>
      </c>
      <c r="C11" s="189">
        <v>14424</v>
      </c>
      <c r="D11" s="189">
        <v>158907</v>
      </c>
      <c r="E11" s="189">
        <v>204594</v>
      </c>
      <c r="F11" s="190">
        <v>28.750778757386399</v>
      </c>
    </row>
    <row r="12" spans="1:14" ht="15.6" customHeight="1" x14ac:dyDescent="0.25">
      <c r="A12" s="188" t="s">
        <v>6</v>
      </c>
      <c r="B12" s="189">
        <v>113063</v>
      </c>
      <c r="C12" s="189">
        <v>163234</v>
      </c>
      <c r="D12" s="189">
        <v>1193965</v>
      </c>
      <c r="E12" s="189">
        <v>1066046</v>
      </c>
      <c r="F12" s="190">
        <v>-10.71379814316165</v>
      </c>
    </row>
    <row r="13" spans="1:14" ht="15.6" customHeight="1" x14ac:dyDescent="0.25">
      <c r="A13" s="188" t="s">
        <v>175</v>
      </c>
      <c r="B13" s="189">
        <v>17279</v>
      </c>
      <c r="C13" s="189">
        <v>31383</v>
      </c>
      <c r="D13" s="189">
        <v>217969</v>
      </c>
      <c r="E13" s="189">
        <v>230509</v>
      </c>
      <c r="F13" s="190">
        <v>5.7531116810188649</v>
      </c>
    </row>
    <row r="14" spans="1:14" ht="15.6" customHeight="1" x14ac:dyDescent="0.25">
      <c r="A14" s="188" t="s">
        <v>148</v>
      </c>
      <c r="B14" s="189">
        <v>273947</v>
      </c>
      <c r="C14" s="189">
        <v>457923</v>
      </c>
      <c r="D14" s="189">
        <v>2998958</v>
      </c>
      <c r="E14" s="189">
        <v>2603500</v>
      </c>
      <c r="F14" s="190">
        <v>-13.18651344900462</v>
      </c>
    </row>
    <row r="15" spans="1:14" ht="15.6" customHeight="1" x14ac:dyDescent="0.25">
      <c r="A15" s="188" t="s">
        <v>145</v>
      </c>
      <c r="B15" s="189">
        <v>329243</v>
      </c>
      <c r="C15" s="189">
        <v>341806</v>
      </c>
      <c r="D15" s="189">
        <v>2750333</v>
      </c>
      <c r="E15" s="189">
        <v>2942005</v>
      </c>
      <c r="F15" s="190">
        <v>6.9690470208516624</v>
      </c>
    </row>
    <row r="16" spans="1:14" ht="15.6" customHeight="1" x14ac:dyDescent="0.5">
      <c r="A16" s="188" t="s">
        <v>144</v>
      </c>
      <c r="B16" s="189">
        <v>698294</v>
      </c>
      <c r="C16" s="189">
        <v>684797</v>
      </c>
      <c r="D16" s="189">
        <v>6084638</v>
      </c>
      <c r="E16" s="189">
        <v>4337590</v>
      </c>
      <c r="F16" s="190">
        <v>-28.71243942531996</v>
      </c>
      <c r="G16" s="1"/>
    </row>
    <row r="17" spans="1:7" ht="15.6" customHeight="1" x14ac:dyDescent="0.35">
      <c r="A17" s="188" t="s">
        <v>150</v>
      </c>
      <c r="B17" s="189">
        <v>591000</v>
      </c>
      <c r="C17" s="189">
        <v>621103</v>
      </c>
      <c r="D17" s="189">
        <v>5129637</v>
      </c>
      <c r="E17" s="189">
        <v>5219367</v>
      </c>
      <c r="F17" s="190">
        <v>1.749246584115014</v>
      </c>
      <c r="G17" s="2"/>
    </row>
    <row r="18" spans="1:7" ht="15.6" customHeight="1" x14ac:dyDescent="0.25">
      <c r="A18" s="188" t="s">
        <v>147</v>
      </c>
      <c r="B18" s="189">
        <v>0</v>
      </c>
      <c r="C18" s="189">
        <v>1300</v>
      </c>
      <c r="D18" s="189">
        <v>2726</v>
      </c>
      <c r="E18" s="189">
        <v>5300</v>
      </c>
      <c r="F18" s="190">
        <v>94.424064563462963</v>
      </c>
    </row>
    <row r="19" spans="1:7" ht="15.6" customHeight="1" x14ac:dyDescent="0.25">
      <c r="A19" s="188" t="s">
        <v>143</v>
      </c>
      <c r="B19" s="189">
        <v>328644</v>
      </c>
      <c r="C19" s="189">
        <v>323122</v>
      </c>
      <c r="D19" s="189">
        <v>2581396</v>
      </c>
      <c r="E19" s="189">
        <v>2288847</v>
      </c>
      <c r="F19" s="190">
        <v>-11.33297642051045</v>
      </c>
    </row>
    <row r="20" spans="1:7" ht="15.6" customHeight="1" x14ac:dyDescent="0.25">
      <c r="A20" s="188" t="s">
        <v>142</v>
      </c>
      <c r="B20" s="189">
        <v>1125336</v>
      </c>
      <c r="C20" s="189">
        <v>717094</v>
      </c>
      <c r="D20" s="189">
        <v>7987603</v>
      </c>
      <c r="E20" s="189">
        <v>8856775</v>
      </c>
      <c r="F20" s="190">
        <v>10.881512263441239</v>
      </c>
    </row>
    <row r="21" spans="1:7" ht="15.6" customHeight="1" x14ac:dyDescent="0.25">
      <c r="A21" s="188" t="s">
        <v>149</v>
      </c>
      <c r="B21" s="189">
        <v>596008</v>
      </c>
      <c r="C21" s="189">
        <v>338260</v>
      </c>
      <c r="D21" s="189">
        <v>3666174</v>
      </c>
      <c r="E21" s="189">
        <v>3452236</v>
      </c>
      <c r="F21" s="190">
        <v>-5.835456800468279</v>
      </c>
    </row>
    <row r="22" spans="1:7" ht="15.6" customHeight="1" x14ac:dyDescent="0.25">
      <c r="A22" s="188" t="s">
        <v>146</v>
      </c>
      <c r="B22" s="189">
        <v>35736</v>
      </c>
      <c r="C22" s="189">
        <v>21499</v>
      </c>
      <c r="D22" s="189">
        <v>272979</v>
      </c>
      <c r="E22" s="189">
        <v>290311</v>
      </c>
      <c r="F22" s="190">
        <v>6.3492063492063551</v>
      </c>
    </row>
    <row r="23" spans="1:7" ht="15.6" customHeight="1" x14ac:dyDescent="0.25">
      <c r="A23" s="188" t="s">
        <v>165</v>
      </c>
      <c r="B23" s="189">
        <v>106028</v>
      </c>
      <c r="C23" s="189">
        <v>106468</v>
      </c>
      <c r="D23" s="189">
        <v>924740</v>
      </c>
      <c r="E23" s="189">
        <v>689123</v>
      </c>
      <c r="F23" s="190">
        <v>-25.479269848822369</v>
      </c>
    </row>
    <row r="24" spans="1:7" ht="15.6" customHeight="1" x14ac:dyDescent="0.25">
      <c r="A24" s="188" t="s">
        <v>141</v>
      </c>
      <c r="B24" s="189">
        <v>157318</v>
      </c>
      <c r="C24" s="189">
        <v>39361</v>
      </c>
      <c r="D24" s="189">
        <v>905946</v>
      </c>
      <c r="E24" s="189">
        <v>667427</v>
      </c>
      <c r="F24" s="190">
        <v>-26.328169670156939</v>
      </c>
    </row>
    <row r="25" spans="1:7" ht="15.6" customHeight="1" x14ac:dyDescent="0.25">
      <c r="A25" s="188" t="s">
        <v>140</v>
      </c>
      <c r="B25" s="189">
        <v>0</v>
      </c>
      <c r="C25" s="189">
        <v>4</v>
      </c>
      <c r="D25" s="189">
        <v>7000</v>
      </c>
      <c r="E25" s="189">
        <v>8288</v>
      </c>
      <c r="F25" s="190">
        <v>18.400000000000009</v>
      </c>
    </row>
    <row r="26" spans="1:7" ht="15.6" customHeight="1" x14ac:dyDescent="0.25">
      <c r="A26" s="188" t="s">
        <v>152</v>
      </c>
      <c r="B26" s="189">
        <v>47161</v>
      </c>
      <c r="C26" s="189">
        <v>34480</v>
      </c>
      <c r="D26" s="189">
        <v>539803</v>
      </c>
      <c r="E26" s="189">
        <v>515426</v>
      </c>
      <c r="F26" s="190">
        <v>-4.5159067289363009</v>
      </c>
    </row>
    <row r="27" spans="1:7" ht="15.6" customHeight="1" x14ac:dyDescent="0.25">
      <c r="A27" s="188" t="s">
        <v>173</v>
      </c>
      <c r="B27" s="189">
        <v>41813</v>
      </c>
      <c r="C27" s="189">
        <v>88557</v>
      </c>
      <c r="D27" s="189">
        <v>527572</v>
      </c>
      <c r="E27" s="189">
        <v>683317</v>
      </c>
      <c r="F27" s="190">
        <v>29.521089064620561</v>
      </c>
    </row>
    <row r="28" spans="1:7" ht="15.6" customHeight="1" x14ac:dyDescent="0.25">
      <c r="A28" s="188" t="s">
        <v>177</v>
      </c>
      <c r="B28" s="189">
        <v>38431</v>
      </c>
      <c r="C28" s="189">
        <v>32027</v>
      </c>
      <c r="D28" s="189">
        <v>241873</v>
      </c>
      <c r="E28" s="189">
        <v>246842</v>
      </c>
      <c r="F28" s="190">
        <v>2.0543839122183978</v>
      </c>
    </row>
    <row r="29" spans="1:7" ht="15.6" customHeight="1" x14ac:dyDescent="0.25">
      <c r="A29" s="188" t="s">
        <v>178</v>
      </c>
      <c r="B29" s="189">
        <v>293190</v>
      </c>
      <c r="C29" s="189">
        <v>228519</v>
      </c>
      <c r="D29" s="189">
        <v>2093365</v>
      </c>
      <c r="E29" s="189">
        <v>2026240</v>
      </c>
      <c r="F29" s="190">
        <v>-3.2065597733792259</v>
      </c>
    </row>
    <row r="30" spans="1:7" ht="15.6" customHeight="1" x14ac:dyDescent="0.25">
      <c r="A30" s="188" t="s">
        <v>179</v>
      </c>
      <c r="B30" s="189">
        <v>200453</v>
      </c>
      <c r="C30" s="189">
        <v>176763</v>
      </c>
      <c r="D30" s="189">
        <v>1286988</v>
      </c>
      <c r="E30" s="189">
        <v>1282094</v>
      </c>
      <c r="F30" s="190">
        <v>-0.38026772588399638</v>
      </c>
    </row>
    <row r="31" spans="1:7" ht="15.6" customHeight="1" x14ac:dyDescent="0.25">
      <c r="A31" s="188" t="s">
        <v>180</v>
      </c>
      <c r="B31" s="189">
        <v>828000</v>
      </c>
      <c r="C31" s="189">
        <v>707960</v>
      </c>
      <c r="D31" s="189">
        <v>6114208</v>
      </c>
      <c r="E31" s="189">
        <v>5135559</v>
      </c>
      <c r="F31" s="190">
        <v>-16.006145031376089</v>
      </c>
    </row>
    <row r="32" spans="1:7" ht="15.6" customHeight="1" x14ac:dyDescent="0.25">
      <c r="A32" s="188" t="s">
        <v>181</v>
      </c>
      <c r="B32" s="189">
        <v>199917</v>
      </c>
      <c r="C32" s="189">
        <v>172478</v>
      </c>
      <c r="D32" s="189">
        <v>1831378</v>
      </c>
      <c r="E32" s="189">
        <v>1627839</v>
      </c>
      <c r="F32" s="190">
        <v>-11.113980838472459</v>
      </c>
    </row>
    <row r="33" spans="1:6" ht="15.6" customHeight="1" x14ac:dyDescent="0.25">
      <c r="A33" s="188" t="s">
        <v>182</v>
      </c>
      <c r="B33" s="189">
        <v>24422</v>
      </c>
      <c r="C33" s="189">
        <v>22154</v>
      </c>
      <c r="D33" s="189">
        <v>169255</v>
      </c>
      <c r="E33" s="189">
        <v>195864</v>
      </c>
      <c r="F33" s="190">
        <v>15.72124900298367</v>
      </c>
    </row>
    <row r="34" spans="1:6" ht="15.6" customHeight="1" x14ac:dyDescent="0.25">
      <c r="A34" s="188" t="s">
        <v>183</v>
      </c>
      <c r="B34" s="189">
        <v>45705</v>
      </c>
      <c r="C34" s="189">
        <v>33534</v>
      </c>
      <c r="D34" s="189">
        <v>273045</v>
      </c>
      <c r="E34" s="189">
        <v>249363</v>
      </c>
      <c r="F34" s="190">
        <v>-8.6732956106136356</v>
      </c>
    </row>
    <row r="35" spans="1:6" ht="15.6" customHeight="1" x14ac:dyDescent="0.25">
      <c r="A35" s="156" t="s">
        <v>153</v>
      </c>
      <c r="B35" s="76">
        <f>SUM(B7:B34)</f>
        <v>7179789</v>
      </c>
      <c r="C35" s="77">
        <f>SUM(C7:C34)</f>
        <v>6246701</v>
      </c>
      <c r="D35" s="76">
        <f>SUM(D7:D34)</f>
        <v>56342329</v>
      </c>
      <c r="E35" s="78">
        <f>SUM(E7:E34)</f>
        <v>52612371</v>
      </c>
      <c r="F35" s="140">
        <f>E35*100/D35-100</f>
        <v>-6.620170067872067</v>
      </c>
    </row>
    <row r="36" spans="1:6" ht="15.6" customHeight="1" x14ac:dyDescent="0.25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1" priority="2">
      <formula>MOD(ROW(),2)=0</formula>
    </cfRule>
  </conditionalFormatting>
  <conditionalFormatting sqref="F7:F35">
    <cfRule type="expression" dxfId="6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json>
  <seSettings>
{
  "Settings": [
    {
      "Key": "seAutoReconnect",
      "Value": "true"
    }
  ]
}
</seSettings>
</json>
</file>

<file path=customXml/item2.xml><?xml version="1.0" encoding="utf-8"?>
<json>
  <seTables>
{
  "Settings": [],
  "tables": []
}
</seTables>
</json>
</file>

<file path=customXml/itemProps1.xml><?xml version="1.0" encoding="utf-8"?>
<ds:datastoreItem xmlns:ds="http://schemas.openxmlformats.org/officeDocument/2006/customXml" ds:itemID="{635FB22F-BDB4-4FD1-AFF0-CD2A6598EAEE}">
  <ds:schemaRefs/>
</ds:datastoreItem>
</file>

<file path=customXml/itemProps2.xml><?xml version="1.0" encoding="utf-8"?>
<ds:datastoreItem xmlns:ds="http://schemas.openxmlformats.org/officeDocument/2006/customXml" ds:itemID="{1DF40704-024A-4A26-9DC1-3207D90A6339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44</vt:i4>
      </vt:variant>
    </vt:vector>
  </HeadingPairs>
  <TitlesOfParts>
    <vt:vector size="89" baseType="lpstr">
      <vt:lpstr>Portada</vt:lpstr>
      <vt:lpstr>Cálculo</vt:lpstr>
      <vt:lpstr>Resumen general</vt:lpstr>
      <vt:lpstr>Resumen naturalezas3</vt:lpstr>
      <vt:lpstr>Resumen naturalezas</vt:lpstr>
      <vt:lpstr>Total tráfico</vt:lpstr>
      <vt:lpstr>Total presentación</vt:lpstr>
      <vt:lpstr>Líquidos</vt:lpstr>
      <vt:lpstr>Sólidos</vt:lpstr>
      <vt:lpstr>Mercancía general</vt:lpstr>
      <vt:lpstr>Mercancías contenedores</vt:lpstr>
      <vt:lpstr>Pesca</vt:lpstr>
      <vt:lpstr>Avituallamiento</vt:lpstr>
      <vt:lpstr>Avi. combustibles</vt:lpstr>
      <vt:lpstr>Tráfico interior</vt:lpstr>
      <vt:lpstr>Mercancías tránsito</vt:lpstr>
      <vt:lpstr>Mercan. contene. tránsito</vt:lpstr>
      <vt:lpstr>Ro-Ro</vt:lpstr>
      <vt:lpstr>Ro-Ro UTIS</vt:lpstr>
      <vt:lpstr>TEUS</vt:lpstr>
      <vt:lpstr>TEUS tránsito</vt:lpstr>
      <vt:lpstr>TEUS nacional</vt:lpstr>
      <vt:lpstr>TEUS exterior</vt:lpstr>
      <vt:lpstr>Buques número</vt:lpstr>
      <vt:lpstr>Buques GT</vt:lpstr>
      <vt:lpstr>Cruceros</vt:lpstr>
      <vt:lpstr>Pasajeros total</vt:lpstr>
      <vt:lpstr>Pasajeros regulares</vt:lpstr>
      <vt:lpstr>Pasajeros crucero</vt:lpstr>
      <vt:lpstr>Automóviles régimen pasaje</vt:lpstr>
      <vt:lpstr>Automóviles régimen mercancía</vt:lpstr>
      <vt:lpstr>Portada (2)</vt:lpstr>
      <vt:lpstr>Import total</vt:lpstr>
      <vt:lpstr>Import GL</vt:lpstr>
      <vt:lpstr>Import GS</vt:lpstr>
      <vt:lpstr>Import MG</vt:lpstr>
      <vt:lpstr>Export total</vt:lpstr>
      <vt:lpstr>Export GL</vt:lpstr>
      <vt:lpstr>Export GS</vt:lpstr>
      <vt:lpstr>Export MG</vt:lpstr>
      <vt:lpstr>Portada (3)</vt:lpstr>
      <vt:lpstr>Evolución Mensual (t)</vt:lpstr>
      <vt:lpstr>Evolución Mensual %</vt:lpstr>
      <vt:lpstr>Evolución Interanual (t)</vt:lpstr>
      <vt:lpstr>Evolución Interanual %</vt:lpstr>
      <vt:lpstr>'Automóviles régimen mercancía'!Área_de_impresión</vt:lpstr>
      <vt:lpstr>'Automóviles régimen pasaje'!Área_de_impresión</vt:lpstr>
      <vt:lpstr>'Avi. combustibles'!Área_de_impresión</vt:lpstr>
      <vt:lpstr>Avituallamiento!Área_de_impresión</vt:lpstr>
      <vt:lpstr>'Buques GT'!Área_de_impresión</vt:lpstr>
      <vt:lpstr>'Buques número'!Área_de_impresión</vt:lpstr>
      <vt:lpstr>Cruceros!Área_de_impresión</vt:lpstr>
      <vt:lpstr>'Evolución Interanual %'!Área_de_impresión</vt:lpstr>
      <vt:lpstr>'Evolución Interanual (t)'!Área_de_impresión</vt:lpstr>
      <vt:lpstr>'Evolución Mensual %'!Área_de_impresión</vt:lpstr>
      <vt:lpstr>'Evolución Mensual (t)'!Área_de_impresión</vt:lpstr>
      <vt:lpstr>'Export GL'!Área_de_impresión</vt:lpstr>
      <vt:lpstr>'Export GS'!Área_de_impresión</vt:lpstr>
      <vt:lpstr>'Export MG'!Área_de_impresión</vt:lpstr>
      <vt:lpstr>'Export total'!Área_de_impresión</vt:lpstr>
      <vt:lpstr>'Import GL'!Área_de_impresión</vt:lpstr>
      <vt:lpstr>'Import GS'!Área_de_impresión</vt:lpstr>
      <vt:lpstr>'Import MG'!Área_de_impresión</vt:lpstr>
      <vt:lpstr>'Import total'!Área_de_impresión</vt:lpstr>
      <vt:lpstr>Líquidos!Área_de_impresión</vt:lpstr>
      <vt:lpstr>'Mercan. contene. tránsito'!Área_de_impresión</vt:lpstr>
      <vt:lpstr>'Mercancía general'!Área_de_impresión</vt:lpstr>
      <vt:lpstr>'Mercancías contenedores'!Área_de_impresión</vt:lpstr>
      <vt:lpstr>'Mercancías tránsito'!Área_de_impresión</vt:lpstr>
      <vt:lpstr>'Pasajeros crucero'!Área_de_impresión</vt:lpstr>
      <vt:lpstr>'Pasajeros regulares'!Área_de_impresión</vt:lpstr>
      <vt:lpstr>'Pasajeros total'!Área_de_impresión</vt:lpstr>
      <vt:lpstr>Pesca!Área_de_impresión</vt:lpstr>
      <vt:lpstr>Portada!Área_de_impresión</vt:lpstr>
      <vt:lpstr>'Portada (2)'!Área_de_impresión</vt:lpstr>
      <vt:lpstr>'Portada (3)'!Área_de_impresión</vt:lpstr>
      <vt:lpstr>'Resumen general'!Área_de_impresión</vt:lpstr>
      <vt:lpstr>'Resumen naturalezas'!Área_de_impresión</vt:lpstr>
      <vt:lpstr>'Resumen naturalezas3'!Área_de_impresión</vt:lpstr>
      <vt:lpstr>'Ro-Ro'!Área_de_impresión</vt:lpstr>
      <vt:lpstr>'Ro-Ro UTIS'!Área_de_impresión</vt:lpstr>
      <vt:lpstr>Sólidos!Área_de_impresión</vt:lpstr>
      <vt:lpstr>TEUS!Área_de_impresión</vt:lpstr>
      <vt:lpstr>'TEUS exterior'!Área_de_impresión</vt:lpstr>
      <vt:lpstr>'TEUS nacional'!Área_de_impresión</vt:lpstr>
      <vt:lpstr>'TEUS tránsito'!Área_de_impresión</vt:lpstr>
      <vt:lpstr>'Total presentación'!Área_de_impresión</vt:lpstr>
      <vt:lpstr>'Total tráfico'!Área_de_impresión</vt:lpstr>
      <vt:lpstr>'Tráfico interior'!Área_de_impresión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Raquel Bartolomé Jiménez</dc:creator>
  <cp:keywords/>
  <dc:description/>
  <cp:lastModifiedBy>Isabel Hortal Muñoz</cp:lastModifiedBy>
  <cp:lastPrinted>2025-12-22T13:35:36Z</cp:lastPrinted>
  <dcterms:created xsi:type="dcterms:W3CDTF">2014-04-30T10:51:23Z</dcterms:created>
  <dcterms:modified xsi:type="dcterms:W3CDTF">2025-12-22T13:37:16Z</dcterms:modified>
  <cp:category/>
</cp:coreProperties>
</file>