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54EC8102-13FE-4B59-BF6B-7FF925B6BD8B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F35" i="49"/>
  <c r="E35" i="49"/>
  <c r="D35" i="49"/>
  <c r="C35" i="49"/>
  <c r="B35" i="49"/>
  <c r="E35" i="48"/>
  <c r="D35" i="48"/>
  <c r="F35" i="48" s="1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D35" i="44"/>
  <c r="F35" i="44" s="1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D34" i="6" s="1" a="1"/>
  <c r="C35" i="30"/>
  <c r="B35" i="30"/>
  <c r="F35" i="29"/>
  <c r="E35" i="29"/>
  <c r="D35" i="29"/>
  <c r="C35" i="29"/>
  <c r="B35" i="29"/>
  <c r="E35" i="38"/>
  <c r="F35" i="38" s="1"/>
  <c r="D35" i="38"/>
  <c r="C35" i="38"/>
  <c r="B35" i="38"/>
  <c r="D32" i="6" s="1" a="1"/>
  <c r="F35" i="28"/>
  <c r="E35" i="28"/>
  <c r="D35" i="28"/>
  <c r="C35" i="28"/>
  <c r="B35" i="28"/>
  <c r="E35" i="34"/>
  <c r="F35" i="34" s="1"/>
  <c r="D35" i="34"/>
  <c r="C35" i="34"/>
  <c r="B35" i="34"/>
  <c r="E35" i="33"/>
  <c r="D29" i="6" s="1" a="1"/>
  <c r="D35" i="33"/>
  <c r="C35" i="33"/>
  <c r="B35" i="33"/>
  <c r="E35" i="32"/>
  <c r="D35" i="32"/>
  <c r="F35" i="32" s="1"/>
  <c r="C35" i="32"/>
  <c r="B35" i="32"/>
  <c r="E35" i="26"/>
  <c r="F35" i="26" s="1"/>
  <c r="D35" i="26"/>
  <c r="C35" i="26"/>
  <c r="D27" i="6" s="1" a="1"/>
  <c r="B35" i="26"/>
  <c r="E35" i="25"/>
  <c r="F35" i="25" s="1"/>
  <c r="D35" i="25"/>
  <c r="C35" i="25"/>
  <c r="B35" i="25"/>
  <c r="F35" i="24"/>
  <c r="E35" i="24"/>
  <c r="D35" i="24"/>
  <c r="C35" i="24"/>
  <c r="B35" i="24"/>
  <c r="D25" i="6" s="1" a="1"/>
  <c r="F35" i="22"/>
  <c r="E35" i="22"/>
  <c r="D35" i="22"/>
  <c r="C35" i="22"/>
  <c r="B35" i="22"/>
  <c r="E35" i="21"/>
  <c r="F35" i="21" s="1"/>
  <c r="D35" i="21"/>
  <c r="C35" i="21"/>
  <c r="B35" i="21"/>
  <c r="E35" i="20"/>
  <c r="F35" i="20" s="1"/>
  <c r="D35" i="20"/>
  <c r="D22" i="6" s="1" a="1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D20" i="6" s="1" a="1"/>
  <c r="F35" i="17"/>
  <c r="E35" i="17"/>
  <c r="D35" i="17"/>
  <c r="C35" i="17"/>
  <c r="B35" i="17"/>
  <c r="E35" i="16"/>
  <c r="F35" i="16" s="1"/>
  <c r="D35" i="16"/>
  <c r="C35" i="16"/>
  <c r="B35" i="16"/>
  <c r="E35" i="15"/>
  <c r="D14" i="6" s="1" a="1"/>
  <c r="D35" i="15"/>
  <c r="C35" i="15"/>
  <c r="B35" i="15"/>
  <c r="E35" i="14"/>
  <c r="D35" i="14"/>
  <c r="F35" i="14" s="1"/>
  <c r="C35" i="14"/>
  <c r="B35" i="14"/>
  <c r="E35" i="13"/>
  <c r="F35" i="13" s="1"/>
  <c r="D35" i="13"/>
  <c r="C35" i="13"/>
  <c r="D10" i="6" s="1" a="1"/>
  <c r="B35" i="13"/>
  <c r="F35" i="12"/>
  <c r="E35" i="12"/>
  <c r="D35" i="12"/>
  <c r="C35" i="12"/>
  <c r="B35" i="12"/>
  <c r="F35" i="11"/>
  <c r="E35" i="11"/>
  <c r="D35" i="11"/>
  <c r="C35" i="11"/>
  <c r="B35" i="11"/>
  <c r="D8" i="6" s="1" a="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N48" i="40" s="1"/>
  <c r="K48" i="40"/>
  <c r="H48" i="40"/>
  <c r="I48" i="40" s="1"/>
  <c r="G48" i="40"/>
  <c r="F48" i="40"/>
  <c r="E48" i="40"/>
  <c r="D48" i="40"/>
  <c r="C48" i="40"/>
  <c r="L48" i="39"/>
  <c r="M48" i="39" s="1"/>
  <c r="K48" i="39"/>
  <c r="H48" i="39"/>
  <c r="J48" i="39" s="1"/>
  <c r="G48" i="39"/>
  <c r="F48" i="39"/>
  <c r="E48" i="39"/>
  <c r="D48" i="39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I33" i="6"/>
  <c r="D33" i="6" a="1"/>
  <c r="H33" i="6" s="1"/>
  <c r="D31" i="6" a="1"/>
  <c r="I31" i="6" s="1"/>
  <c r="D31" i="6"/>
  <c r="I30" i="6"/>
  <c r="D30" i="6" a="1"/>
  <c r="H30" i="6" s="1"/>
  <c r="D28" i="6" a="1"/>
  <c r="I28" i="6" s="1"/>
  <c r="D28" i="6"/>
  <c r="D26" i="6" a="1"/>
  <c r="I26" i="6" s="1"/>
  <c r="D26" i="6"/>
  <c r="I24" i="6"/>
  <c r="D24" i="6" a="1"/>
  <c r="H24" i="6" s="1"/>
  <c r="D23" i="6" a="1"/>
  <c r="I23" i="6" s="1"/>
  <c r="D23" i="6"/>
  <c r="I21" i="6"/>
  <c r="D21" i="6" a="1"/>
  <c r="H21" i="6" s="1"/>
  <c r="D16" i="6" a="1"/>
  <c r="I16" i="6" s="1"/>
  <c r="D16" i="6"/>
  <c r="I15" i="6"/>
  <c r="D15" i="6" a="1"/>
  <c r="H15" i="6" s="1"/>
  <c r="D13" i="6" a="1"/>
  <c r="G17" i="6" s="1"/>
  <c r="D13" i="6"/>
  <c r="D9" i="6" a="1"/>
  <c r="I9" i="6" s="1"/>
  <c r="D9" i="6"/>
  <c r="I7" i="6"/>
  <c r="D7" i="6" a="1"/>
  <c r="E12" i="6" s="1"/>
  <c r="D25" i="6" l="1"/>
  <c r="I25" i="6"/>
  <c r="H25" i="6"/>
  <c r="I22" i="6"/>
  <c r="H22" i="6"/>
  <c r="D22" i="6"/>
  <c r="I14" i="6"/>
  <c r="E17" i="6"/>
  <c r="E18" i="6" s="1"/>
  <c r="D14" i="6"/>
  <c r="D17" i="6" s="1"/>
  <c r="H14" i="6"/>
  <c r="I10" i="6"/>
  <c r="H10" i="6"/>
  <c r="D10" i="6"/>
  <c r="D11" i="6" s="1"/>
  <c r="I32" i="6"/>
  <c r="H32" i="6"/>
  <c r="D32" i="6"/>
  <c r="I20" i="6"/>
  <c r="D20" i="6"/>
  <c r="H20" i="6"/>
  <c r="I34" i="6"/>
  <c r="H34" i="6"/>
  <c r="D34" i="6"/>
  <c r="D8" i="6"/>
  <c r="I8" i="6"/>
  <c r="H8" i="6"/>
  <c r="I29" i="6"/>
  <c r="H29" i="6"/>
  <c r="D29" i="6"/>
  <c r="H27" i="6"/>
  <c r="D27" i="6"/>
  <c r="I27" i="6"/>
  <c r="D7" i="6"/>
  <c r="F12" i="6"/>
  <c r="F18" i="6" s="1"/>
  <c r="D15" i="6"/>
  <c r="D21" i="6"/>
  <c r="D24" i="6"/>
  <c r="D30" i="6"/>
  <c r="D33" i="6"/>
  <c r="G12" i="6"/>
  <c r="H7" i="6"/>
  <c r="F35" i="15"/>
  <c r="F35" i="33"/>
  <c r="E11" i="6"/>
  <c r="I48" i="39"/>
  <c r="F11" i="6"/>
  <c r="H13" i="6"/>
  <c r="H16" i="6"/>
  <c r="H28" i="6"/>
  <c r="H31" i="6"/>
  <c r="J48" i="40"/>
  <c r="G11" i="6"/>
  <c r="I13" i="6"/>
  <c r="M48" i="40"/>
  <c r="H9" i="6"/>
  <c r="F17" i="6"/>
  <c r="I17" i="6" s="1"/>
  <c r="H23" i="6"/>
  <c r="H26" i="6"/>
  <c r="H35" i="6"/>
  <c r="N48" i="39"/>
  <c r="H17" i="6" l="1"/>
  <c r="D12" i="6"/>
  <c r="D18" i="6" s="1"/>
  <c r="I11" i="6"/>
  <c r="H11" i="6"/>
  <c r="I12" i="6"/>
  <c r="G18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<sst xmlns="http://schemas.openxmlformats.org/spreadsheetml/2006/main" count="1891" uniqueCount="244">
  <si>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</si>
  <si>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</si>
  <si>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</si>
  <si>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</si>
  <si>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</si>
  <si>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</si>
  <si>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</si>
  <si>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</si>
  <si>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</si>
  <si>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</si>
  <si>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</si>
  <si>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</si>
  <si>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</si>
  <si>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</si>
  <si>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</si>
  <si>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</si>
  <si>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</si>
  <si>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</si>
  <si>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</si>
  <si>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</si>
  <si>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</si>
  <si>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</si>
  <si>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</si>
  <si>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</si>
  <si>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</si>
  <si>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</si>
  <si>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</si>
  <si>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</si>
  <si>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</si>
  <si>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</si>
  <si>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</si>
  <si>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</si>
  <si>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</si>
  <si>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</si>
  <si>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</si>
  <si>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</si>
  <si>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</si>
  <si>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</si>
  <si>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</si>
  <si>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</si>
  <si>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</si>
  <si>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</si>
  <si>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</si>
  <si>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</si>
  <si>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</si>
  <si>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</si>
  <si>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</si>
  <si>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</si>
  <si>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</si>
  <si>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</si>
  <si>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</si>
  <si>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</si>
  <si>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</si>
  <si>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</si>
  <si>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</si>
  <si>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</si>
  <si>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</si>
  <si>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</si>
  <si>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</si>
  <si>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</si>
  <si>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</si>
  <si>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</si>
  <si>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</si>
  <si>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</si>
  <si>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</si>
  <si>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</si>
  <si>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</si>
  <si>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</si>
  <si>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</si>
  <si>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</si>
  <si>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</si>
  <si>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</si>
  <si>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</si>
  <si>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</si>
  <si>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</si>
  <si>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</si>
  <si>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</si>
  <si>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</si>
  <si>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</si>
  <si>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</si>
  <si>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</si>
  <si>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</si>
  <si>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</si>
  <si>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</si>
  <si>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</si>
  <si>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</si>
  <si>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</si>
  <si>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</si>
  <si>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</si>
  <si>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</si>
  <si>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</si>
  <si>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</si>
  <si>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</si>
  <si>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</si>
  <si>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</si>
  <si>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</si>
  <si>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</si>
  <si>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</si>
  <si>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</si>
  <si>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</si>
  <si>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</si>
  <si>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</si>
  <si>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</si>
  <si>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</si>
  <si>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</si>
  <si>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</si>
  <si>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</si>
  <si>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</si>
  <si>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</si>
  <si>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</si>
  <si>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</si>
  <si>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</si>
  <si>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</si>
  <si>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</si>
  <si>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</si>
  <si>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</si>
  <si>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</si>
  <si>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</si>
  <si>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</si>
  <si>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</si>
  <si>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</si>
  <si>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</si>
  <si>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</si>
  <si>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</si>
  <si>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</si>
  <si>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</si>
  <si>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</si>
  <si>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</si>
  <si>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</si>
  <si>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</si>
  <si>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</si>
  <si>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</si>
  <si>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</si>
  <si>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</si>
  <si>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</si>
  <si>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</si>
  <si>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</si>
  <si>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</si>
  <si>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</si>
  <si>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</si>
  <si>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</si>
  <si>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</si>
  <si>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</si>
  <si>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</si>
  <si>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</si>
  <si>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</si>
  <si>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</si>
  <si>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</si>
  <si>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</si>
  <si>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</si>
  <si>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</si>
  <si>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</si>
  <si>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</si>
  <si>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</si>
  <si>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</si>
  <si>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</si>
  <si>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</si>
  <si>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</si>
  <si>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</si>
  <si>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</si>
  <si>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</si>
  <si>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</si>
  <si>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</si>
  <si>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</si>
  <si>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</si>
  <si>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</si>
  <si>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</si>
  <si>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</si>
  <si>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</si>
  <si>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</si>
  <si>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</si>
  <si>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</si>
  <si>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22/4/2026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</si>
  <si>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</si>
  <si>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</si>
  <si>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</si>
  <si>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</si>
  <si>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</si>
  <si>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</si>
  <si>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</si>
  <si>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</si>
  <si>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</si>
  <si>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</si>
  <si>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</si>
  <si>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</si>
  <si>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22/04/2026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</si>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</sst>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2" tint="-9.9948118533890809E-2"/>
      </left>
      <right/>
      <top/>
      <bottom/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9" fillId="0" borderId="0"/>
  </cellStyleXfs>
  <cellXfs count="290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3" fontId="0" fillId="0" borderId="0" xfId="0" applyNumberFormat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14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5" fillId="0" borderId="7" xfId="0" applyFont="1" applyBorder="1"/>
    <xf numFmtId="0" fontId="16" fillId="0" borderId="7" xfId="0" applyFont="1" applyBorder="1"/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23" fillId="0" borderId="0" xfId="0" applyFont="1" applyAlignment="1">
      <alignment horizontal="right"/>
    </xf>
    <xf numFmtId="0" fontId="24" fillId="2" borderId="4" xfId="0" applyFont="1" applyFill="1" applyBorder="1" applyAlignment="1">
      <alignment horizontal="left" vertical="center"/>
    </xf>
    <xf numFmtId="0" fontId="24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5" fillId="0" borderId="0" xfId="0" applyFont="1"/>
    <xf numFmtId="0" fontId="23" fillId="3" borderId="16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right" vertical="center"/>
    </xf>
    <xf numFmtId="0" fontId="21" fillId="4" borderId="4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left" vertical="center"/>
    </xf>
    <xf numFmtId="0" fontId="21" fillId="3" borderId="0" xfId="0" applyFont="1" applyFill="1" applyAlignment="1">
      <alignment horizontal="right" vertical="center"/>
    </xf>
    <xf numFmtId="0" fontId="18" fillId="0" borderId="0" xfId="0" applyFont="1" applyAlignment="1">
      <alignment vertical="center"/>
    </xf>
    <xf numFmtId="3" fontId="29" fillId="4" borderId="6" xfId="0" applyNumberFormat="1" applyFont="1" applyFill="1" applyBorder="1" applyAlignment="1">
      <alignment vertical="center"/>
    </xf>
    <xf numFmtId="3" fontId="29" fillId="0" borderId="6" xfId="0" applyNumberFormat="1" applyFont="1" applyBorder="1" applyAlignment="1">
      <alignment vertical="center"/>
    </xf>
    <xf numFmtId="3" fontId="30" fillId="3" borderId="12" xfId="0" applyNumberFormat="1" applyFont="1" applyFill="1" applyBorder="1" applyAlignment="1">
      <alignment horizontal="right" vertical="center"/>
    </xf>
    <xf numFmtId="3" fontId="30" fillId="3" borderId="4" xfId="0" applyNumberFormat="1" applyFont="1" applyFill="1" applyBorder="1" applyAlignment="1">
      <alignment horizontal="right" vertical="center"/>
    </xf>
    <xf numFmtId="3" fontId="29" fillId="4" borderId="12" xfId="0" applyNumberFormat="1" applyFont="1" applyFill="1" applyBorder="1" applyAlignment="1">
      <alignment horizontal="right" vertical="center"/>
    </xf>
    <xf numFmtId="3" fontId="29" fillId="4" borderId="8" xfId="0" applyNumberFormat="1" applyFont="1" applyFill="1" applyBorder="1" applyAlignment="1">
      <alignment horizontal="right" vertical="center"/>
    </xf>
    <xf numFmtId="3" fontId="29" fillId="4" borderId="4" xfId="0" applyNumberFormat="1" applyFont="1" applyFill="1" applyBorder="1" applyAlignment="1">
      <alignment horizontal="right" vertical="center"/>
    </xf>
    <xf numFmtId="3" fontId="29" fillId="4" borderId="10" xfId="0" applyNumberFormat="1" applyFont="1" applyFill="1" applyBorder="1" applyAlignment="1">
      <alignment horizontal="right" vertical="center"/>
    </xf>
    <xf numFmtId="3" fontId="29" fillId="4" borderId="6" xfId="0" applyNumberFormat="1" applyFont="1" applyFill="1" applyBorder="1" applyAlignment="1">
      <alignment horizontal="right" vertical="center"/>
    </xf>
    <xf numFmtId="3" fontId="29" fillId="0" borderId="4" xfId="0" applyNumberFormat="1" applyFont="1" applyBorder="1" applyAlignment="1">
      <alignment horizontal="right" vertical="center"/>
    </xf>
    <xf numFmtId="3" fontId="29" fillId="0" borderId="9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29" fillId="4" borderId="3" xfId="0" applyNumberFormat="1" applyFont="1" applyFill="1" applyBorder="1" applyAlignment="1">
      <alignment horizontal="right" vertical="center"/>
    </xf>
    <xf numFmtId="3" fontId="29" fillId="4" borderId="13" xfId="0" applyNumberFormat="1" applyFont="1" applyFill="1" applyBorder="1" applyAlignment="1">
      <alignment horizontal="right" vertical="center"/>
    </xf>
    <xf numFmtId="166" fontId="29" fillId="4" borderId="4" xfId="0" applyNumberFormat="1" applyFont="1" applyFill="1" applyBorder="1" applyAlignment="1">
      <alignment horizontal="right" vertical="center"/>
    </xf>
    <xf numFmtId="165" fontId="29" fillId="4" borderId="4" xfId="0" applyNumberFormat="1" applyFont="1" applyFill="1" applyBorder="1" applyAlignment="1">
      <alignment horizontal="right" vertical="center"/>
    </xf>
    <xf numFmtId="3" fontId="29" fillId="2" borderId="4" xfId="0" applyNumberFormat="1" applyFont="1" applyFill="1" applyBorder="1" applyAlignment="1">
      <alignment horizontal="right" vertical="center"/>
    </xf>
    <xf numFmtId="166" fontId="29" fillId="2" borderId="4" xfId="0" applyNumberFormat="1" applyFont="1" applyFill="1" applyBorder="1" applyAlignment="1">
      <alignment horizontal="right" vertical="center"/>
    </xf>
    <xf numFmtId="165" fontId="29" fillId="2" borderId="4" xfId="0" applyNumberFormat="1" applyFont="1" applyFill="1" applyBorder="1" applyAlignment="1">
      <alignment horizontal="right" vertical="center"/>
    </xf>
    <xf numFmtId="3" fontId="29" fillId="4" borderId="1" xfId="0" applyNumberFormat="1" applyFont="1" applyFill="1" applyBorder="1" applyAlignment="1">
      <alignment horizontal="right" vertical="center"/>
    </xf>
    <xf numFmtId="3" fontId="29" fillId="4" borderId="0" xfId="0" applyNumberFormat="1" applyFont="1" applyFill="1" applyAlignment="1">
      <alignment horizontal="right" vertical="center"/>
    </xf>
    <xf numFmtId="3" fontId="29" fillId="0" borderId="14" xfId="0" applyNumberFormat="1" applyFont="1" applyBorder="1" applyAlignment="1">
      <alignment horizontal="right" vertical="center"/>
    </xf>
    <xf numFmtId="3" fontId="29" fillId="0" borderId="1" xfId="0" applyNumberFormat="1" applyFont="1" applyBorder="1" applyAlignment="1">
      <alignment horizontal="right" vertical="center"/>
    </xf>
    <xf numFmtId="3" fontId="29" fillId="0" borderId="6" xfId="0" applyNumberFormat="1" applyFont="1" applyBorder="1" applyAlignment="1">
      <alignment horizontal="right" vertical="center"/>
    </xf>
    <xf numFmtId="3" fontId="29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8" fillId="0" borderId="10" xfId="0" applyFont="1" applyBorder="1" applyAlignment="1">
      <alignment vertical="center"/>
    </xf>
    <xf numFmtId="164" fontId="23" fillId="0" borderId="0" xfId="0" applyNumberFormat="1" applyFont="1" applyAlignment="1">
      <alignment horizontal="right" vertical="center"/>
    </xf>
    <xf numFmtId="0" fontId="17" fillId="0" borderId="0" xfId="0" applyFont="1"/>
    <xf numFmtId="3" fontId="22" fillId="0" borderId="8" xfId="0" applyNumberFormat="1" applyFont="1" applyBorder="1" applyAlignment="1">
      <alignment horizontal="right" vertical="center"/>
    </xf>
    <xf numFmtId="3" fontId="22" fillId="0" borderId="4" xfId="0" applyNumberFormat="1" applyFont="1" applyBorder="1" applyAlignment="1">
      <alignment horizontal="right" vertical="center"/>
    </xf>
    <xf numFmtId="3" fontId="31" fillId="5" borderId="12" xfId="0" applyNumberFormat="1" applyFont="1" applyFill="1" applyBorder="1" applyAlignment="1">
      <alignment horizontal="right" vertical="center"/>
    </xf>
    <xf numFmtId="3" fontId="31" fillId="5" borderId="8" xfId="0" applyNumberFormat="1" applyFont="1" applyFill="1" applyBorder="1" applyAlignment="1">
      <alignment horizontal="right" vertical="center"/>
    </xf>
    <xf numFmtId="3" fontId="31" fillId="5" borderId="6" xfId="0" applyNumberFormat="1" applyFont="1" applyFill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3" fillId="5" borderId="14" xfId="0" applyNumberFormat="1" applyFont="1" applyFill="1" applyBorder="1" applyAlignment="1">
      <alignment horizontal="right" vertical="center"/>
    </xf>
    <xf numFmtId="165" fontId="33" fillId="5" borderId="14" xfId="0" applyNumberFormat="1" applyFont="1" applyFill="1" applyBorder="1" applyAlignment="1">
      <alignment horizontal="right" vertical="center"/>
    </xf>
    <xf numFmtId="166" fontId="35" fillId="6" borderId="9" xfId="0" applyNumberFormat="1" applyFont="1" applyFill="1" applyBorder="1" applyAlignment="1">
      <alignment horizontal="right" vertical="center"/>
    </xf>
    <xf numFmtId="165" fontId="35" fillId="6" borderId="9" xfId="0" applyNumberFormat="1" applyFont="1" applyFill="1" applyBorder="1" applyAlignment="1">
      <alignment horizontal="right" vertical="center"/>
    </xf>
    <xf numFmtId="0" fontId="33" fillId="5" borderId="6" xfId="0" applyFont="1" applyFill="1" applyBorder="1" applyAlignment="1">
      <alignment horizontal="center" vertical="center"/>
    </xf>
    <xf numFmtId="165" fontId="35" fillId="6" borderId="17" xfId="0" applyNumberFormat="1" applyFont="1" applyFill="1" applyBorder="1" applyAlignment="1">
      <alignment horizontal="right" vertical="center"/>
    </xf>
    <xf numFmtId="0" fontId="34" fillId="0" borderId="8" xfId="0" applyFont="1" applyBorder="1" applyAlignment="1">
      <alignment vertical="center"/>
    </xf>
    <xf numFmtId="3" fontId="35" fillId="0" borderId="18" xfId="0" applyNumberFormat="1" applyFont="1" applyBorder="1" applyAlignment="1">
      <alignment horizontal="right" vertical="center"/>
    </xf>
    <xf numFmtId="3" fontId="35" fillId="0" borderId="19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right" vertical="center"/>
    </xf>
    <xf numFmtId="3" fontId="35" fillId="0" borderId="9" xfId="0" applyNumberFormat="1" applyFont="1" applyBorder="1" applyAlignment="1">
      <alignment horizontal="right" vertical="center"/>
    </xf>
    <xf numFmtId="3" fontId="35" fillId="0" borderId="21" xfId="0" applyNumberFormat="1" applyFont="1" applyBorder="1" applyAlignment="1">
      <alignment horizontal="right" vertical="center"/>
    </xf>
    <xf numFmtId="3" fontId="35" fillId="0" borderId="22" xfId="0" applyNumberFormat="1" applyFont="1" applyBorder="1" applyAlignment="1">
      <alignment horizontal="right" vertical="center"/>
    </xf>
    <xf numFmtId="3" fontId="35" fillId="0" borderId="23" xfId="0" applyNumberFormat="1" applyFont="1" applyBorder="1" applyAlignment="1">
      <alignment horizontal="right" vertical="center"/>
    </xf>
    <xf numFmtId="166" fontId="35" fillId="6" borderId="19" xfId="0" applyNumberFormat="1" applyFont="1" applyFill="1" applyBorder="1" applyAlignment="1">
      <alignment horizontal="right" vertical="center"/>
    </xf>
    <xf numFmtId="165" fontId="35" fillId="6" borderId="24" xfId="0" applyNumberFormat="1" applyFont="1" applyFill="1" applyBorder="1" applyAlignment="1">
      <alignment horizontal="right" vertical="center"/>
    </xf>
    <xf numFmtId="166" fontId="35" fillId="6" borderId="23" xfId="0" applyNumberFormat="1" applyFont="1" applyFill="1" applyBorder="1" applyAlignment="1">
      <alignment horizontal="right" vertical="center"/>
    </xf>
    <xf numFmtId="165" fontId="35" fillId="6" borderId="25" xfId="0" applyNumberFormat="1" applyFont="1" applyFill="1" applyBorder="1" applyAlignment="1">
      <alignment horizontal="right" vertical="center"/>
    </xf>
    <xf numFmtId="0" fontId="34" fillId="0" borderId="26" xfId="0" applyFont="1" applyBorder="1" applyAlignment="1">
      <alignment vertical="center"/>
    </xf>
    <xf numFmtId="3" fontId="35" fillId="0" borderId="27" xfId="0" applyNumberFormat="1" applyFont="1" applyBorder="1" applyAlignment="1">
      <alignment horizontal="right" vertical="center"/>
    </xf>
    <xf numFmtId="165" fontId="35" fillId="6" borderId="19" xfId="0" applyNumberFormat="1" applyFont="1" applyFill="1" applyBorder="1" applyAlignment="1">
      <alignment horizontal="right" vertical="center"/>
    </xf>
    <xf numFmtId="0" fontId="34" fillId="0" borderId="28" xfId="0" applyFont="1" applyBorder="1" applyAlignment="1">
      <alignment vertical="center"/>
    </xf>
    <xf numFmtId="3" fontId="35" fillId="0" borderId="29" xfId="0" applyNumberFormat="1" applyFont="1" applyBorder="1" applyAlignment="1">
      <alignment horizontal="right" vertical="center"/>
    </xf>
    <xf numFmtId="165" fontId="35" fillId="6" borderId="23" xfId="0" applyNumberFormat="1" applyFont="1" applyFill="1" applyBorder="1" applyAlignment="1">
      <alignment horizontal="right" vertical="center"/>
    </xf>
    <xf numFmtId="0" fontId="34" fillId="0" borderId="28" xfId="0" applyFont="1" applyBorder="1" applyAlignment="1">
      <alignment horizontal="left" vertical="center"/>
    </xf>
    <xf numFmtId="166" fontId="35" fillId="6" borderId="30" xfId="0" applyNumberFormat="1" applyFont="1" applyFill="1" applyBorder="1" applyAlignment="1">
      <alignment horizontal="right" vertical="center"/>
    </xf>
    <xf numFmtId="165" fontId="35" fillId="6" borderId="30" xfId="0" applyNumberFormat="1" applyFont="1" applyFill="1" applyBorder="1" applyAlignment="1">
      <alignment horizontal="right" vertical="center"/>
    </xf>
    <xf numFmtId="165" fontId="35" fillId="6" borderId="31" xfId="0" applyNumberFormat="1" applyFont="1" applyFill="1" applyBorder="1" applyAlignment="1">
      <alignment horizontal="right" vertical="center"/>
    </xf>
    <xf numFmtId="0" fontId="34" fillId="3" borderId="32" xfId="0" applyFont="1" applyFill="1" applyBorder="1" applyAlignment="1">
      <alignment horizontal="left" vertical="center" wrapText="1"/>
    </xf>
    <xf numFmtId="0" fontId="36" fillId="0" borderId="0" xfId="0" applyFont="1" applyAlignment="1">
      <alignment horizontal="right" vertical="center"/>
    </xf>
    <xf numFmtId="0" fontId="37" fillId="0" borderId="0" xfId="0" applyFont="1" applyAlignment="1">
      <alignment vertical="center"/>
    </xf>
    <xf numFmtId="3" fontId="35" fillId="4" borderId="9" xfId="0" applyNumberFormat="1" applyFont="1" applyFill="1" applyBorder="1" applyAlignment="1">
      <alignment horizontal="right" vertical="center"/>
    </xf>
    <xf numFmtId="0" fontId="34" fillId="4" borderId="8" xfId="0" applyFont="1" applyFill="1" applyBorder="1" applyAlignment="1">
      <alignment vertical="center"/>
    </xf>
    <xf numFmtId="3" fontId="35" fillId="4" borderId="20" xfId="0" applyNumberFormat="1" applyFont="1" applyFill="1" applyBorder="1" applyAlignment="1">
      <alignment horizontal="right" vertical="center"/>
    </xf>
    <xf numFmtId="0" fontId="34" fillId="4" borderId="26" xfId="0" applyFont="1" applyFill="1" applyBorder="1" applyAlignment="1">
      <alignment vertical="center"/>
    </xf>
    <xf numFmtId="3" fontId="35" fillId="4" borderId="27" xfId="0" applyNumberFormat="1" applyFont="1" applyFill="1" applyBorder="1" applyAlignment="1">
      <alignment horizontal="right" vertical="center"/>
    </xf>
    <xf numFmtId="3" fontId="35" fillId="4" borderId="19" xfId="0" applyNumberFormat="1" applyFont="1" applyFill="1" applyBorder="1" applyAlignment="1">
      <alignment horizontal="right" vertical="center"/>
    </xf>
    <xf numFmtId="0" fontId="34" fillId="4" borderId="28" xfId="0" applyFont="1" applyFill="1" applyBorder="1" applyAlignment="1">
      <alignment vertical="center"/>
    </xf>
    <xf numFmtId="3" fontId="35" fillId="4" borderId="29" xfId="0" applyNumberFormat="1" applyFont="1" applyFill="1" applyBorder="1" applyAlignment="1">
      <alignment horizontal="right" vertical="center"/>
    </xf>
    <xf numFmtId="3" fontId="35" fillId="4" borderId="23" xfId="0" applyNumberFormat="1" applyFont="1" applyFill="1" applyBorder="1" applyAlignment="1">
      <alignment horizontal="right" vertical="center"/>
    </xf>
    <xf numFmtId="0" fontId="34" fillId="4" borderId="33" xfId="0" applyFont="1" applyFill="1" applyBorder="1" applyAlignment="1">
      <alignment vertical="center"/>
    </xf>
    <xf numFmtId="3" fontId="35" fillId="4" borderId="34" xfId="0" applyNumberFormat="1" applyFont="1" applyFill="1" applyBorder="1" applyAlignment="1">
      <alignment horizontal="right" vertical="center"/>
    </xf>
    <xf numFmtId="3" fontId="35" fillId="4" borderId="30" xfId="0" applyNumberFormat="1" applyFont="1" applyFill="1" applyBorder="1" applyAlignment="1">
      <alignment horizontal="right" vertical="center"/>
    </xf>
    <xf numFmtId="0" fontId="34" fillId="4" borderId="8" xfId="0" applyFont="1" applyFill="1" applyBorder="1" applyAlignment="1">
      <alignment horizontal="left" vertical="center"/>
    </xf>
    <xf numFmtId="3" fontId="35" fillId="4" borderId="21" xfId="0" applyNumberFormat="1" applyFont="1" applyFill="1" applyBorder="1" applyAlignment="1">
      <alignment horizontal="right" vertical="center"/>
    </xf>
    <xf numFmtId="3" fontId="35" fillId="4" borderId="18" xfId="0" applyNumberFormat="1" applyFont="1" applyFill="1" applyBorder="1" applyAlignment="1">
      <alignment horizontal="right" vertical="center"/>
    </xf>
    <xf numFmtId="3" fontId="35" fillId="4" borderId="22" xfId="0" applyNumberFormat="1" applyFont="1" applyFill="1" applyBorder="1" applyAlignment="1">
      <alignment horizontal="right" vertical="center"/>
    </xf>
    <xf numFmtId="3" fontId="35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8" fillId="0" borderId="0" xfId="0" applyFont="1"/>
    <xf numFmtId="0" fontId="23" fillId="0" borderId="7" xfId="0" applyFont="1" applyBorder="1" applyAlignment="1">
      <alignment horizontal="left" vertical="center" indent="1"/>
    </xf>
    <xf numFmtId="168" fontId="31" fillId="5" borderId="10" xfId="0" applyNumberFormat="1" applyFont="1" applyFill="1" applyBorder="1" applyAlignment="1">
      <alignment horizontal="right" vertical="center"/>
    </xf>
    <xf numFmtId="167" fontId="29" fillId="4" borderId="6" xfId="0" applyNumberFormat="1" applyFont="1" applyFill="1" applyBorder="1" applyAlignment="1">
      <alignment horizontal="right" vertical="center"/>
    </xf>
    <xf numFmtId="167" fontId="29" fillId="4" borderId="4" xfId="0" applyNumberFormat="1" applyFont="1" applyFill="1" applyBorder="1" applyAlignment="1">
      <alignment horizontal="right" vertical="center"/>
    </xf>
    <xf numFmtId="167" fontId="29" fillId="0" borderId="3" xfId="0" applyNumberFormat="1" applyFont="1" applyBorder="1" applyAlignment="1">
      <alignment horizontal="right" vertical="center"/>
    </xf>
    <xf numFmtId="167" fontId="29" fillId="0" borderId="1" xfId="0" applyNumberFormat="1" applyFont="1" applyBorder="1" applyAlignment="1">
      <alignment horizontal="right" vertical="center"/>
    </xf>
    <xf numFmtId="167" fontId="30" fillId="3" borderId="6" xfId="0" applyNumberFormat="1" applyFont="1" applyFill="1" applyBorder="1" applyAlignment="1">
      <alignment horizontal="right" vertical="center"/>
    </xf>
    <xf numFmtId="167" fontId="29" fillId="4" borderId="5" xfId="0" applyNumberFormat="1" applyFont="1" applyFill="1" applyBorder="1" applyAlignment="1">
      <alignment horizontal="right" vertical="center"/>
    </xf>
    <xf numFmtId="167" fontId="29" fillId="0" borderId="7" xfId="0" applyNumberFormat="1" applyFont="1" applyBorder="1" applyAlignment="1">
      <alignment horizontal="right" vertical="center"/>
    </xf>
    <xf numFmtId="0" fontId="21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8" fillId="0" borderId="0" xfId="0" applyFont="1"/>
    <xf numFmtId="0" fontId="0" fillId="0" borderId="36" xfId="0" applyBorder="1" applyAlignment="1">
      <alignment horizontal="left"/>
    </xf>
    <xf numFmtId="3" fontId="26" fillId="5" borderId="0" xfId="0" applyNumberFormat="1" applyFont="1" applyFill="1" applyAlignment="1">
      <alignment horizontal="right" vertical="center"/>
    </xf>
    <xf numFmtId="0" fontId="31" fillId="5" borderId="1" xfId="0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left" vertical="center"/>
    </xf>
    <xf numFmtId="0" fontId="0" fillId="0" borderId="43" xfId="0" applyBorder="1"/>
    <xf numFmtId="0" fontId="31" fillId="5" borderId="10" xfId="0" applyFont="1" applyFill="1" applyBorder="1" applyAlignment="1">
      <alignment horizontal="left" vertical="center" indent="1"/>
    </xf>
    <xf numFmtId="3" fontId="21" fillId="3" borderId="4" xfId="0" applyNumberFormat="1" applyFont="1" applyFill="1" applyBorder="1" applyAlignment="1">
      <alignment horizontal="right" vertical="center"/>
    </xf>
    <xf numFmtId="3" fontId="21" fillId="3" borderId="6" xfId="0" applyNumberFormat="1" applyFont="1" applyFill="1" applyBorder="1" applyAlignment="1">
      <alignment horizontal="right" vertical="center"/>
    </xf>
    <xf numFmtId="3" fontId="21" fillId="3" borderId="12" xfId="0" applyNumberFormat="1" applyFont="1" applyFill="1" applyBorder="1" applyAlignment="1">
      <alignment horizontal="right" vertical="center"/>
    </xf>
    <xf numFmtId="0" fontId="28" fillId="0" borderId="9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9" fillId="0" borderId="8" xfId="0" applyFont="1" applyBorder="1" applyAlignment="1">
      <alignment horizontal="right" vertical="center"/>
    </xf>
    <xf numFmtId="0" fontId="28" fillId="0" borderId="4" xfId="0" applyFont="1" applyBorder="1" applyAlignment="1">
      <alignment horizontal="left" vertical="center"/>
    </xf>
    <xf numFmtId="0" fontId="31" fillId="5" borderId="4" xfId="0" applyFont="1" applyFill="1" applyBorder="1" applyAlignment="1">
      <alignment horizontal="center" vertical="center"/>
    </xf>
    <xf numFmtId="3" fontId="29" fillId="4" borderId="4" xfId="0" applyNumberFormat="1" applyFont="1" applyFill="1" applyBorder="1" applyAlignment="1">
      <alignment vertical="center"/>
    </xf>
    <xf numFmtId="0" fontId="7" fillId="0" borderId="44" xfId="0" applyFont="1" applyBorder="1"/>
    <xf numFmtId="0" fontId="29" fillId="0" borderId="11" xfId="0" applyFont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0" fontId="29" fillId="0" borderId="4" xfId="0" applyFont="1" applyBorder="1" applyAlignment="1">
      <alignment vertical="center"/>
    </xf>
    <xf numFmtId="0" fontId="31" fillId="5" borderId="7" xfId="0" applyFont="1" applyFill="1" applyBorder="1" applyAlignment="1">
      <alignment horizontal="center" vertical="center"/>
    </xf>
    <xf numFmtId="0" fontId="7" fillId="0" borderId="45" xfId="0" applyFont="1" applyBorder="1"/>
    <xf numFmtId="3" fontId="26" fillId="5" borderId="8" xfId="0" applyNumberFormat="1" applyFont="1" applyFill="1" applyBorder="1" applyAlignment="1">
      <alignment horizontal="right" vertical="center"/>
    </xf>
    <xf numFmtId="167" fontId="26" fillId="5" borderId="5" xfId="0" applyNumberFormat="1" applyFont="1" applyFill="1" applyBorder="1" applyAlignment="1">
      <alignment horizontal="right" vertical="center"/>
    </xf>
    <xf numFmtId="3" fontId="26" fillId="5" borderId="4" xfId="0" applyNumberFormat="1" applyFont="1" applyFill="1" applyBorder="1" applyAlignment="1">
      <alignment vertical="center"/>
    </xf>
    <xf numFmtId="3" fontId="33" fillId="5" borderId="6" xfId="0" applyNumberFormat="1" applyFont="1" applyFill="1" applyBorder="1" applyAlignment="1">
      <alignment horizontal="right" vertical="center"/>
    </xf>
    <xf numFmtId="165" fontId="33" fillId="5" borderId="6" xfId="0" applyNumberFormat="1" applyFont="1" applyFill="1" applyBorder="1" applyAlignment="1">
      <alignment horizontal="right" vertical="center"/>
    </xf>
    <xf numFmtId="168" fontId="31" fillId="5" borderId="8" xfId="0" applyNumberFormat="1" applyFont="1" applyFill="1" applyBorder="1" applyAlignment="1">
      <alignment horizontal="right" vertical="center"/>
    </xf>
    <xf numFmtId="3" fontId="31" fillId="5" borderId="4" xfId="0" applyNumberFormat="1" applyFont="1" applyFill="1" applyBorder="1" applyAlignment="1">
      <alignment horizontal="right" vertical="center"/>
    </xf>
    <xf numFmtId="0" fontId="31" fillId="5" borderId="7" xfId="0" applyFont="1" applyFill="1" applyBorder="1" applyAlignment="1">
      <alignment horizontal="left" vertical="center" indent="1"/>
    </xf>
    <xf numFmtId="0" fontId="33" fillId="5" borderId="46" xfId="0" applyFont="1" applyFill="1" applyBorder="1" applyAlignment="1">
      <alignment horizontal="center" vertical="center"/>
    </xf>
    <xf numFmtId="0" fontId="34" fillId="3" borderId="54" xfId="0" applyFont="1" applyFill="1" applyBorder="1" applyAlignment="1">
      <alignment horizontal="left" vertical="center" wrapText="1"/>
    </xf>
    <xf numFmtId="0" fontId="34" fillId="2" borderId="55" xfId="0" applyFont="1" applyFill="1" applyBorder="1" applyAlignment="1">
      <alignment horizontal="left" vertical="center" wrapText="1"/>
    </xf>
    <xf numFmtId="3" fontId="35" fillId="2" borderId="56" xfId="0" applyNumberFormat="1" applyFont="1" applyFill="1" applyBorder="1" applyAlignment="1">
      <alignment horizontal="right" vertical="center" wrapText="1"/>
    </xf>
    <xf numFmtId="3" fontId="35" fillId="2" borderId="57" xfId="0" applyNumberFormat="1" applyFont="1" applyFill="1" applyBorder="1" applyAlignment="1">
      <alignment horizontal="right" vertical="center" wrapText="1"/>
    </xf>
    <xf numFmtId="166" fontId="35" fillId="2" borderId="30" xfId="0" applyNumberFormat="1" applyFont="1" applyFill="1" applyBorder="1" applyAlignment="1">
      <alignment horizontal="right" vertical="center" wrapText="1"/>
    </xf>
    <xf numFmtId="165" fontId="35" fillId="2" borderId="58" xfId="0" applyNumberFormat="1" applyFont="1" applyFill="1" applyBorder="1" applyAlignment="1">
      <alignment horizontal="right" vertical="center" wrapText="1"/>
    </xf>
    <xf numFmtId="3" fontId="35" fillId="2" borderId="59" xfId="0" applyNumberFormat="1" applyFont="1" applyFill="1" applyBorder="1" applyAlignment="1">
      <alignment horizontal="right" vertical="center" wrapText="1"/>
    </xf>
    <xf numFmtId="0" fontId="23" fillId="0" borderId="61" xfId="0" applyFont="1" applyBorder="1" applyAlignment="1">
      <alignment horizontal="left" vertical="center" wrapText="1" indent="1"/>
    </xf>
    <xf numFmtId="3" fontId="22" fillId="0" borderId="62" xfId="0" applyNumberFormat="1" applyFont="1" applyBorder="1" applyAlignment="1">
      <alignment horizontal="right" vertical="center" wrapText="1"/>
    </xf>
    <xf numFmtId="168" fontId="22" fillId="0" borderId="62" xfId="0" applyNumberFormat="1" applyFont="1" applyBorder="1" applyAlignment="1">
      <alignment horizontal="right" vertical="center" wrapText="1"/>
    </xf>
    <xf numFmtId="0" fontId="39" fillId="0" borderId="2" xfId="1" applyBorder="1"/>
    <xf numFmtId="0" fontId="39" fillId="0" borderId="3" xfId="1" applyBorder="1"/>
    <xf numFmtId="0" fontId="39" fillId="0" borderId="4" xfId="1" applyBorder="1"/>
    <xf numFmtId="0" fontId="39" fillId="0" borderId="5" xfId="1" applyBorder="1"/>
    <xf numFmtId="0" fontId="39" fillId="0" borderId="0" xfId="1"/>
    <xf numFmtId="0" fontId="39" fillId="0" borderId="6" xfId="1" applyBorder="1"/>
    <xf numFmtId="0" fontId="39" fillId="0" borderId="7" xfId="1" applyBorder="1"/>
    <xf numFmtId="0" fontId="39" fillId="0" borderId="8" xfId="1" applyBorder="1"/>
    <xf numFmtId="0" fontId="39" fillId="0" borderId="9" xfId="1" applyBorder="1"/>
    <xf numFmtId="0" fontId="39" fillId="0" borderId="10" xfId="1" applyBorder="1"/>
    <xf numFmtId="0" fontId="39" fillId="0" borderId="11" xfId="1" applyBorder="1"/>
    <xf numFmtId="0" fontId="39" fillId="0" borderId="1" xfId="1" applyBorder="1"/>
    <xf numFmtId="0" fontId="39" fillId="0" borderId="12" xfId="1" applyBorder="1"/>
    <xf numFmtId="0" fontId="39" fillId="0" borderId="13" xfId="1" applyBorder="1"/>
    <xf numFmtId="0" fontId="39" fillId="0" borderId="14" xfId="1" applyBorder="1"/>
    <xf numFmtId="0" fontId="39" fillId="0" borderId="15" xfId="1" applyBorder="1"/>
    <xf numFmtId="0" fontId="15" fillId="0" borderId="7" xfId="1" applyFont="1" applyBorder="1"/>
    <xf numFmtId="0" fontId="16" fillId="0" borderId="7" xfId="1" applyFont="1" applyBorder="1"/>
    <xf numFmtId="0" fontId="39" fillId="0" borderId="41" xfId="1" applyBorder="1"/>
    <xf numFmtId="0" fontId="39" fillId="0" borderId="42" xfId="1" applyBorder="1"/>
    <xf numFmtId="0" fontId="28" fillId="0" borderId="0" xfId="1" applyFont="1"/>
    <xf numFmtId="0" fontId="31" fillId="5" borderId="6" xfId="0" applyFont="1" applyFill="1" applyBorder="1" applyAlignment="1">
      <alignment horizontal="center" vertical="center"/>
    </xf>
    <xf numFmtId="0" fontId="23" fillId="0" borderId="64" xfId="0" applyFont="1" applyBorder="1" applyAlignment="1">
      <alignment horizontal="left" vertical="center" wrapText="1" indent="1"/>
    </xf>
    <xf numFmtId="3" fontId="22" fillId="0" borderId="65" xfId="0" applyNumberFormat="1" applyFont="1" applyBorder="1" applyAlignment="1">
      <alignment horizontal="right" vertical="center" wrapText="1"/>
    </xf>
    <xf numFmtId="168" fontId="22" fillId="0" borderId="65" xfId="0" applyNumberFormat="1" applyFont="1" applyBorder="1" applyAlignment="1">
      <alignment horizontal="right" vertical="center" wrapText="1"/>
    </xf>
    <xf numFmtId="0" fontId="22" fillId="0" borderId="1" xfId="0" applyFont="1" applyBorder="1"/>
    <xf numFmtId="0" fontId="31" fillId="5" borderId="0" xfId="0" applyFont="1" applyFill="1" applyAlignment="1">
      <alignment horizontal="left" vertical="center" indent="1"/>
    </xf>
    <xf numFmtId="3" fontId="31" fillId="5" borderId="1" xfId="0" applyNumberFormat="1" applyFont="1" applyFill="1" applyBorder="1" applyAlignment="1">
      <alignment horizontal="right" vertical="center"/>
    </xf>
    <xf numFmtId="168" fontId="31" fillId="5" borderId="14" xfId="0" applyNumberFormat="1" applyFont="1" applyFill="1" applyBorder="1" applyAlignment="1">
      <alignment horizontal="right" vertical="center"/>
    </xf>
    <xf numFmtId="0" fontId="0" fillId="0" borderId="66" xfId="0" applyBorder="1"/>
    <xf numFmtId="0" fontId="0" fillId="0" borderId="67" xfId="0" applyBorder="1"/>
    <xf numFmtId="0" fontId="22" fillId="0" borderId="68" xfId="0" applyFont="1" applyBorder="1"/>
    <xf numFmtId="0" fontId="0" fillId="0" borderId="69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70" xfId="0" applyBorder="1"/>
    <xf numFmtId="0" fontId="0" fillId="0" borderId="71" xfId="0" applyBorder="1"/>
    <xf numFmtId="0" fontId="41" fillId="0" borderId="0" xfId="0" applyFont="1" applyAlignment="1">
      <alignment vertical="center"/>
    </xf>
    <xf numFmtId="0" fontId="28" fillId="2" borderId="0" xfId="0" applyFont="1" applyFill="1"/>
    <xf numFmtId="0" fontId="42" fillId="0" borderId="0" xfId="0" applyFont="1"/>
    <xf numFmtId="2" fontId="25" fillId="0" borderId="0" xfId="0" applyNumberFormat="1" applyFont="1"/>
    <xf numFmtId="0" fontId="20" fillId="0" borderId="0" xfId="0" applyFont="1"/>
    <xf numFmtId="0" fontId="43" fillId="2" borderId="0" xfId="0" quotePrefix="1" applyFont="1" applyFill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3" fontId="42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5" fillId="6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10" fontId="25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25" fillId="6" borderId="72" xfId="0" applyFont="1" applyFill="1" applyBorder="1" applyAlignment="1">
      <alignment vertical="center"/>
    </xf>
    <xf numFmtId="0" fontId="25" fillId="6" borderId="73" xfId="0" applyFont="1" applyFill="1" applyBorder="1" applyAlignment="1">
      <alignment vertical="center"/>
    </xf>
    <xf numFmtId="0" fontId="25" fillId="6" borderId="74" xfId="0" applyFont="1" applyFill="1" applyBorder="1" applyAlignment="1">
      <alignment vertical="center"/>
    </xf>
    <xf numFmtId="0" fontId="25" fillId="6" borderId="75" xfId="0" applyFont="1" applyFill="1" applyBorder="1" applyAlignment="1">
      <alignment vertical="center"/>
    </xf>
    <xf numFmtId="0" fontId="40" fillId="0" borderId="0" xfId="0" applyFont="1"/>
    <xf numFmtId="169" fontId="25" fillId="0" borderId="0" xfId="0" applyNumberFormat="1" applyFont="1"/>
    <xf numFmtId="0" fontId="25" fillId="0" borderId="72" xfId="0" applyFont="1" applyBorder="1"/>
    <xf numFmtId="0" fontId="25" fillId="0" borderId="73" xfId="0" applyFont="1" applyBorder="1"/>
    <xf numFmtId="0" fontId="25" fillId="0" borderId="74" xfId="0" applyFont="1" applyBorder="1"/>
    <xf numFmtId="0" fontId="25" fillId="0" borderId="75" xfId="0" applyFont="1" applyBorder="1"/>
    <xf numFmtId="170" fontId="25" fillId="0" borderId="0" xfId="0" applyNumberFormat="1" applyFont="1"/>
    <xf numFmtId="0" fontId="0" fillId="2" borderId="0" xfId="0" applyFill="1" applyAlignment="1">
      <alignment horizontal="center" vertical="center"/>
    </xf>
    <xf numFmtId="3" fontId="25" fillId="0" borderId="0" xfId="0" applyNumberFormat="1" applyFont="1" applyAlignment="1">
      <alignment vertical="center"/>
    </xf>
    <xf numFmtId="169" fontId="25" fillId="0" borderId="0" xfId="0" applyNumberFormat="1" applyFont="1" applyAlignment="1">
      <alignment vertical="center"/>
    </xf>
    <xf numFmtId="170" fontId="25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1" fillId="4" borderId="50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left" vertical="center" indent="1"/>
    </xf>
    <xf numFmtId="0" fontId="21" fillId="3" borderId="49" xfId="0" applyFont="1" applyFill="1" applyBorder="1" applyAlignment="1">
      <alignment horizontal="left" vertical="center" indent="1"/>
    </xf>
    <xf numFmtId="0" fontId="26" fillId="5" borderId="48" xfId="0" applyFont="1" applyFill="1" applyBorder="1" applyAlignment="1">
      <alignment horizontal="right" vertical="center"/>
    </xf>
    <xf numFmtId="0" fontId="31" fillId="5" borderId="47" xfId="0" applyFont="1" applyFill="1" applyBorder="1" applyAlignment="1">
      <alignment horizontal="center" vertical="center"/>
    </xf>
    <xf numFmtId="0" fontId="31" fillId="5" borderId="48" xfId="0" applyFont="1" applyFill="1" applyBorder="1" applyAlignment="1">
      <alignment horizontal="center" vertical="center"/>
    </xf>
    <xf numFmtId="0" fontId="31" fillId="5" borderId="49" xfId="0" applyFont="1" applyFill="1" applyBorder="1" applyAlignment="1">
      <alignment horizontal="center" vertical="center"/>
    </xf>
    <xf numFmtId="0" fontId="21" fillId="3" borderId="49" xfId="0" applyFont="1" applyFill="1" applyBorder="1" applyAlignment="1">
      <alignment horizontal="left" vertical="center" wrapText="1" indent="1"/>
    </xf>
    <xf numFmtId="0" fontId="34" fillId="3" borderId="32" xfId="0" applyFont="1" applyFill="1" applyBorder="1" applyAlignment="1">
      <alignment horizontal="left" vertical="center" wrapText="1"/>
    </xf>
    <xf numFmtId="0" fontId="34" fillId="3" borderId="53" xfId="0" applyFont="1" applyFill="1" applyBorder="1" applyAlignment="1">
      <alignment horizontal="left" vertical="center" wrapText="1"/>
    </xf>
    <xf numFmtId="0" fontId="33" fillId="5" borderId="48" xfId="0" applyFont="1" applyFill="1" applyBorder="1" applyAlignment="1">
      <alignment horizontal="right" vertical="center"/>
    </xf>
    <xf numFmtId="0" fontId="33" fillId="5" borderId="52" xfId="0" applyFont="1" applyFill="1" applyBorder="1" applyAlignment="1">
      <alignment horizontal="center" vertical="center"/>
    </xf>
    <xf numFmtId="0" fontId="34" fillId="3" borderId="46" xfId="0" applyFont="1" applyFill="1" applyBorder="1" applyAlignment="1">
      <alignment horizontal="left" vertical="center" wrapText="1"/>
    </xf>
    <xf numFmtId="0" fontId="33" fillId="5" borderId="51" xfId="0" applyFont="1" applyFill="1" applyBorder="1" applyAlignment="1">
      <alignment horizontal="center" vertical="center"/>
    </xf>
    <xf numFmtId="0" fontId="33" fillId="5" borderId="4" xfId="0" applyFont="1" applyFill="1" applyBorder="1" applyAlignment="1">
      <alignment horizontal="center" vertical="center"/>
    </xf>
    <xf numFmtId="0" fontId="33" fillId="5" borderId="47" xfId="0" applyFont="1" applyFill="1" applyBorder="1" applyAlignment="1">
      <alignment horizontal="center" vertical="center"/>
    </xf>
    <xf numFmtId="0" fontId="33" fillId="5" borderId="60" xfId="0" applyFont="1" applyFill="1" applyBorder="1" applyAlignment="1">
      <alignment horizontal="center" vertical="center"/>
    </xf>
    <xf numFmtId="0" fontId="31" fillId="5" borderId="5" xfId="0" applyFont="1" applyFill="1" applyBorder="1" applyAlignment="1">
      <alignment horizontal="center" vertical="center"/>
    </xf>
    <xf numFmtId="0" fontId="31" fillId="5" borderId="63" xfId="0" applyFont="1" applyFill="1" applyBorder="1" applyAlignment="1">
      <alignment horizontal="center" vertical="center"/>
    </xf>
    <xf numFmtId="0" fontId="31" fillId="5" borderId="15" xfId="0" applyFont="1" applyFill="1" applyBorder="1" applyAlignment="1">
      <alignment horizontal="center" vertical="center"/>
    </xf>
    <xf numFmtId="0" fontId="31" fillId="5" borderId="11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A066FD7F-5CD8-4236-B515-A41261B6B2C2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1935166.571</c:v>
                </c:pt>
                <c:pt idx="1">
                  <c:v>395023</c:v>
                </c:pt>
                <c:pt idx="2">
                  <c:v>1016006.029</c:v>
                </c:pt>
                <c:pt idx="3">
                  <c:v>694009.304</c:v>
                </c:pt>
                <c:pt idx="4">
                  <c:v>14098404.280999999</c:v>
                </c:pt>
                <c:pt idx="5">
                  <c:v>894491.14199999999</c:v>
                </c:pt>
                <c:pt idx="6">
                  <c:v>2267996.5460000001</c:v>
                </c:pt>
                <c:pt idx="7">
                  <c:v>11168585</c:v>
                </c:pt>
                <c:pt idx="8">
                  <c:v>5225246</c:v>
                </c:pt>
                <c:pt idx="9">
                  <c:v>6066405.0800000001</c:v>
                </c:pt>
                <c:pt idx="10">
                  <c:v>3247790.9279999998</c:v>
                </c:pt>
                <c:pt idx="11">
                  <c:v>288594</c:v>
                </c:pt>
                <c:pt idx="12">
                  <c:v>1308749.6229999999</c:v>
                </c:pt>
                <c:pt idx="13">
                  <c:v>2086961.618</c:v>
                </c:pt>
                <c:pt idx="14">
                  <c:v>5080976.2570000002</c:v>
                </c:pt>
                <c:pt idx="15">
                  <c:v>5650945.6050000004</c:v>
                </c:pt>
                <c:pt idx="16">
                  <c:v>1140177.743</c:v>
                </c:pt>
                <c:pt idx="17">
                  <c:v>300875.18099999998</c:v>
                </c:pt>
                <c:pt idx="18">
                  <c:v>91775</c:v>
                </c:pt>
                <c:pt idx="19">
                  <c:v>411673.05599999998</c:v>
                </c:pt>
                <c:pt idx="20">
                  <c:v>529784.92099999997</c:v>
                </c:pt>
                <c:pt idx="21">
                  <c:v>2396272.216</c:v>
                </c:pt>
                <c:pt idx="22">
                  <c:v>1126285.2549999999</c:v>
                </c:pt>
                <c:pt idx="23">
                  <c:v>634327</c:v>
                </c:pt>
                <c:pt idx="24">
                  <c:v>5062884.159</c:v>
                </c:pt>
                <c:pt idx="25">
                  <c:v>11769947.892000001</c:v>
                </c:pt>
                <c:pt idx="26">
                  <c:v>769365.32700000005</c:v>
                </c:pt>
                <c:pt idx="27">
                  <c:v>258709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2001690.0519999999</c:v>
                </c:pt>
                <c:pt idx="1">
                  <c:v>425585</c:v>
                </c:pt>
                <c:pt idx="2">
                  <c:v>954573.03799999994</c:v>
                </c:pt>
                <c:pt idx="3">
                  <c:v>791445.02799999982</c:v>
                </c:pt>
                <c:pt idx="4">
                  <c:v>16502431.956</c:v>
                </c:pt>
                <c:pt idx="5">
                  <c:v>897151.83700000006</c:v>
                </c:pt>
                <c:pt idx="6">
                  <c:v>2512427.1120000002</c:v>
                </c:pt>
                <c:pt idx="7">
                  <c:v>10110387.416999999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2918122.7779999999</c:v>
                </c:pt>
                <c:pt idx="11">
                  <c:v>344142</c:v>
                </c:pt>
                <c:pt idx="12">
                  <c:v>855807.33499999996</c:v>
                </c:pt>
                <c:pt idx="13">
                  <c:v>2568703.7790000001</c:v>
                </c:pt>
                <c:pt idx="14">
                  <c:v>4873906.0470000003</c:v>
                </c:pt>
                <c:pt idx="15">
                  <c:v>5402419.8530000001</c:v>
                </c:pt>
                <c:pt idx="16">
                  <c:v>745029.96900000004</c:v>
                </c:pt>
                <c:pt idx="17">
                  <c:v>407216.76199999999</c:v>
                </c:pt>
                <c:pt idx="18">
                  <c:v>88303</c:v>
                </c:pt>
                <c:pt idx="19">
                  <c:v>378033.32199999999</c:v>
                </c:pt>
                <c:pt idx="20">
                  <c:v>543867.30900000001</c:v>
                </c:pt>
                <c:pt idx="21">
                  <c:v>2542082.4049999998</c:v>
                </c:pt>
                <c:pt idx="22">
                  <c:v>1003799.31</c:v>
                </c:pt>
                <c:pt idx="23">
                  <c:v>715233</c:v>
                </c:pt>
                <c:pt idx="24">
                  <c:v>4902530.233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832704"/>
        <c:axId val="7654839"/>
      </c:barChart>
      <c:catAx>
        <c:axId val="35832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654839"/>
        <c:crosses val="autoZero"/>
        <c:auto val="1"/>
        <c:lblAlgn val="ctr"/>
        <c:lblOffset val="100"/>
        <c:noMultiLvlLbl val="0"/>
      </c:catAx>
      <c:valAx>
        <c:axId val="76548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3270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488232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196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600451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95430"/>
        <c:axId val="27574446"/>
      </c:barChart>
      <c:catAx>
        <c:axId val="665954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4446"/>
        <c:crosses val="autoZero"/>
        <c:auto val="1"/>
        <c:lblAlgn val="ctr"/>
        <c:lblOffset val="100"/>
        <c:noMultiLvlLbl val="0"/>
      </c:catAx>
      <c:valAx>
        <c:axId val="275744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954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12317</c:v>
                </c:pt>
                <c:pt idx="2">
                  <c:v>0</c:v>
                </c:pt>
                <c:pt idx="3">
                  <c:v>9494</c:v>
                </c:pt>
                <c:pt idx="4">
                  <c:v>8277218</c:v>
                </c:pt>
                <c:pt idx="5">
                  <c:v>191561</c:v>
                </c:pt>
                <c:pt idx="6">
                  <c:v>36246</c:v>
                </c:pt>
                <c:pt idx="7">
                  <c:v>4478550</c:v>
                </c:pt>
                <c:pt idx="8">
                  <c:v>63404</c:v>
                </c:pt>
                <c:pt idx="9">
                  <c:v>117069</c:v>
                </c:pt>
                <c:pt idx="10">
                  <c:v>106140</c:v>
                </c:pt>
                <c:pt idx="11">
                  <c:v>0</c:v>
                </c:pt>
                <c:pt idx="12">
                  <c:v>28628</c:v>
                </c:pt>
                <c:pt idx="13">
                  <c:v>17481</c:v>
                </c:pt>
                <c:pt idx="14">
                  <c:v>583450</c:v>
                </c:pt>
                <c:pt idx="15">
                  <c:v>2703927</c:v>
                </c:pt>
                <c:pt idx="16">
                  <c:v>739062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5169</c:v>
                </c:pt>
                <c:pt idx="21">
                  <c:v>222554</c:v>
                </c:pt>
                <c:pt idx="22">
                  <c:v>71261</c:v>
                </c:pt>
                <c:pt idx="23">
                  <c:v>1352</c:v>
                </c:pt>
                <c:pt idx="24">
                  <c:v>549035</c:v>
                </c:pt>
                <c:pt idx="25">
                  <c:v>4329557</c:v>
                </c:pt>
                <c:pt idx="26">
                  <c:v>78517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9897035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340229</c:v>
                </c:pt>
                <c:pt idx="15">
                  <c:v>2492058</c:v>
                </c:pt>
                <c:pt idx="16">
                  <c:v>409733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56318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857559"/>
        <c:axId val="11697723"/>
      </c:barChart>
      <c:catAx>
        <c:axId val="428575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97723"/>
        <c:crosses val="autoZero"/>
        <c:auto val="1"/>
        <c:lblAlgn val="ctr"/>
        <c:lblOffset val="100"/>
        <c:noMultiLvlLbl val="0"/>
      </c:catAx>
      <c:valAx>
        <c:axId val="116977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575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12317</c:v>
                </c:pt>
                <c:pt idx="2">
                  <c:v>0</c:v>
                </c:pt>
                <c:pt idx="3">
                  <c:v>0</c:v>
                </c:pt>
                <c:pt idx="4">
                  <c:v>6570325</c:v>
                </c:pt>
                <c:pt idx="5">
                  <c:v>36413</c:v>
                </c:pt>
                <c:pt idx="6">
                  <c:v>0</c:v>
                </c:pt>
                <c:pt idx="7">
                  <c:v>3270123</c:v>
                </c:pt>
                <c:pt idx="8">
                  <c:v>62577</c:v>
                </c:pt>
                <c:pt idx="9">
                  <c:v>9090</c:v>
                </c:pt>
                <c:pt idx="10">
                  <c:v>106140</c:v>
                </c:pt>
                <c:pt idx="11">
                  <c:v>0</c:v>
                </c:pt>
                <c:pt idx="12">
                  <c:v>28452</c:v>
                </c:pt>
                <c:pt idx="13">
                  <c:v>400</c:v>
                </c:pt>
                <c:pt idx="14">
                  <c:v>49323</c:v>
                </c:pt>
                <c:pt idx="15">
                  <c:v>1669769</c:v>
                </c:pt>
                <c:pt idx="16">
                  <c:v>733040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199125</c:v>
                </c:pt>
                <c:pt idx="22">
                  <c:v>70533</c:v>
                </c:pt>
                <c:pt idx="23">
                  <c:v>8</c:v>
                </c:pt>
                <c:pt idx="24">
                  <c:v>198</c:v>
                </c:pt>
                <c:pt idx="25">
                  <c:v>4261417</c:v>
                </c:pt>
                <c:pt idx="26">
                  <c:v>56130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7337328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1747240</c:v>
                </c:pt>
                <c:pt idx="16">
                  <c:v>399648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37877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87393"/>
        <c:axId val="62758418"/>
      </c:barChart>
      <c:catAx>
        <c:axId val="77873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58418"/>
        <c:crosses val="autoZero"/>
        <c:auto val="1"/>
        <c:lblAlgn val="ctr"/>
        <c:lblOffset val="100"/>
        <c:noMultiLvlLbl val="0"/>
      </c:catAx>
      <c:valAx>
        <c:axId val="627584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73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11537</c:v>
                </c:pt>
                <c:pt idx="2">
                  <c:v>198370</c:v>
                </c:pt>
                <c:pt idx="3">
                  <c:v>0</c:v>
                </c:pt>
                <c:pt idx="4">
                  <c:v>2140426</c:v>
                </c:pt>
                <c:pt idx="5">
                  <c:v>159178</c:v>
                </c:pt>
                <c:pt idx="6">
                  <c:v>2078487</c:v>
                </c:pt>
                <c:pt idx="7">
                  <c:v>1672531</c:v>
                </c:pt>
                <c:pt idx="8">
                  <c:v>141371</c:v>
                </c:pt>
                <c:pt idx="9">
                  <c:v>0</c:v>
                </c:pt>
                <c:pt idx="10">
                  <c:v>0</c:v>
                </c:pt>
                <c:pt idx="11">
                  <c:v>88881</c:v>
                </c:pt>
                <c:pt idx="12">
                  <c:v>4056</c:v>
                </c:pt>
                <c:pt idx="13">
                  <c:v>0</c:v>
                </c:pt>
                <c:pt idx="14">
                  <c:v>97894</c:v>
                </c:pt>
                <c:pt idx="15">
                  <c:v>963164</c:v>
                </c:pt>
                <c:pt idx="16">
                  <c:v>74573</c:v>
                </c:pt>
                <c:pt idx="17">
                  <c:v>0</c:v>
                </c:pt>
                <c:pt idx="18">
                  <c:v>71364</c:v>
                </c:pt>
                <c:pt idx="19">
                  <c:v>7419</c:v>
                </c:pt>
                <c:pt idx="20">
                  <c:v>72877</c:v>
                </c:pt>
                <c:pt idx="21">
                  <c:v>736066</c:v>
                </c:pt>
                <c:pt idx="22">
                  <c:v>293191</c:v>
                </c:pt>
                <c:pt idx="23">
                  <c:v>20852</c:v>
                </c:pt>
                <c:pt idx="24">
                  <c:v>51504</c:v>
                </c:pt>
                <c:pt idx="25">
                  <c:v>2013161</c:v>
                </c:pt>
                <c:pt idx="26">
                  <c:v>195553</c:v>
                </c:pt>
                <c:pt idx="27">
                  <c:v>59123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165307</c:v>
                </c:pt>
                <c:pt idx="3">
                  <c:v>0</c:v>
                </c:pt>
                <c:pt idx="4">
                  <c:v>2254510</c:v>
                </c:pt>
                <c:pt idx="5">
                  <c:v>165205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95200</c:v>
                </c:pt>
                <c:pt idx="15">
                  <c:v>920437</c:v>
                </c:pt>
                <c:pt idx="16">
                  <c:v>68995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805617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021460"/>
        <c:axId val="46229501"/>
      </c:barChart>
      <c:catAx>
        <c:axId val="520214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29501"/>
        <c:crosses val="autoZero"/>
        <c:auto val="1"/>
        <c:lblAlgn val="ctr"/>
        <c:lblOffset val="100"/>
        <c:noMultiLvlLbl val="0"/>
      </c:catAx>
      <c:valAx>
        <c:axId val="462295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214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252</c:v>
                </c:pt>
                <c:pt idx="2">
                  <c:v>9646</c:v>
                </c:pt>
                <c:pt idx="3">
                  <c:v>0</c:v>
                </c:pt>
                <c:pt idx="4">
                  <c:v>88068</c:v>
                </c:pt>
                <c:pt idx="5">
                  <c:v>5999</c:v>
                </c:pt>
                <c:pt idx="6">
                  <c:v>96300</c:v>
                </c:pt>
                <c:pt idx="7">
                  <c:v>60785</c:v>
                </c:pt>
                <c:pt idx="8">
                  <c:v>5060</c:v>
                </c:pt>
                <c:pt idx="9">
                  <c:v>0</c:v>
                </c:pt>
                <c:pt idx="10">
                  <c:v>0</c:v>
                </c:pt>
                <c:pt idx="11">
                  <c:v>4815</c:v>
                </c:pt>
                <c:pt idx="12">
                  <c:v>11</c:v>
                </c:pt>
                <c:pt idx="13">
                  <c:v>0</c:v>
                </c:pt>
                <c:pt idx="14">
                  <c:v>4917</c:v>
                </c:pt>
                <c:pt idx="15">
                  <c:v>55726</c:v>
                </c:pt>
                <c:pt idx="16">
                  <c:v>3257</c:v>
                </c:pt>
                <c:pt idx="17">
                  <c:v>0</c:v>
                </c:pt>
                <c:pt idx="18">
                  <c:v>4383</c:v>
                </c:pt>
                <c:pt idx="19">
                  <c:v>532</c:v>
                </c:pt>
                <c:pt idx="20">
                  <c:v>493</c:v>
                </c:pt>
                <c:pt idx="21">
                  <c:v>47390</c:v>
                </c:pt>
                <c:pt idx="22">
                  <c:v>6479</c:v>
                </c:pt>
                <c:pt idx="23">
                  <c:v>1079</c:v>
                </c:pt>
                <c:pt idx="24">
                  <c:v>0</c:v>
                </c:pt>
                <c:pt idx="25">
                  <c:v>73753</c:v>
                </c:pt>
                <c:pt idx="26">
                  <c:v>2540</c:v>
                </c:pt>
                <c:pt idx="2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93139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36260"/>
        <c:axId val="7866574"/>
      </c:barChart>
      <c:catAx>
        <c:axId val="419362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66574"/>
        <c:crosses val="autoZero"/>
        <c:auto val="1"/>
        <c:lblAlgn val="ctr"/>
        <c:lblOffset val="100"/>
        <c:noMultiLvlLbl val="0"/>
      </c:catAx>
      <c:valAx>
        <c:axId val="78665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362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30992.75</c:v>
                </c:pt>
                <c:pt idx="2">
                  <c:v>2282</c:v>
                </c:pt>
                <c:pt idx="3">
                  <c:v>8</c:v>
                </c:pt>
                <c:pt idx="4">
                  <c:v>690690</c:v>
                </c:pt>
                <c:pt idx="5">
                  <c:v>32068.75</c:v>
                </c:pt>
                <c:pt idx="6">
                  <c:v>11238</c:v>
                </c:pt>
                <c:pt idx="7">
                  <c:v>620508</c:v>
                </c:pt>
                <c:pt idx="8">
                  <c:v>61327.25</c:v>
                </c:pt>
                <c:pt idx="9">
                  <c:v>4585</c:v>
                </c:pt>
                <c:pt idx="10">
                  <c:v>21119.75</c:v>
                </c:pt>
                <c:pt idx="11">
                  <c:v>980</c:v>
                </c:pt>
                <c:pt idx="12">
                  <c:v>2410.25</c:v>
                </c:pt>
                <c:pt idx="13">
                  <c:v>11348</c:v>
                </c:pt>
                <c:pt idx="14">
                  <c:v>16338.25</c:v>
                </c:pt>
                <c:pt idx="15">
                  <c:v>233478</c:v>
                </c:pt>
                <c:pt idx="16">
                  <c:v>62733</c:v>
                </c:pt>
                <c:pt idx="17">
                  <c:v>6684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85809</c:v>
                </c:pt>
                <c:pt idx="22">
                  <c:v>26604.75</c:v>
                </c:pt>
                <c:pt idx="23">
                  <c:v>23447.75</c:v>
                </c:pt>
                <c:pt idx="24">
                  <c:v>2078</c:v>
                </c:pt>
                <c:pt idx="25">
                  <c:v>833576</c:v>
                </c:pt>
                <c:pt idx="26">
                  <c:v>43949</c:v>
                </c:pt>
                <c:pt idx="27">
                  <c:v>6784.25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691780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6925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17658.5</c:v>
                </c:pt>
                <c:pt idx="15">
                  <c:v>235358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92209"/>
        <c:axId val="63005087"/>
      </c:barChart>
      <c:catAx>
        <c:axId val="199922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05087"/>
        <c:crosses val="autoZero"/>
        <c:auto val="1"/>
        <c:lblAlgn val="ctr"/>
        <c:lblOffset val="100"/>
        <c:noMultiLvlLbl val="0"/>
      </c:catAx>
      <c:valAx>
        <c:axId val="630050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922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1287.25</c:v>
                </c:pt>
                <c:pt idx="2">
                  <c:v>0</c:v>
                </c:pt>
                <c:pt idx="3">
                  <c:v>0</c:v>
                </c:pt>
                <c:pt idx="4">
                  <c:v>602631</c:v>
                </c:pt>
                <c:pt idx="5">
                  <c:v>3213.5</c:v>
                </c:pt>
                <c:pt idx="6">
                  <c:v>0</c:v>
                </c:pt>
                <c:pt idx="7">
                  <c:v>289805.5</c:v>
                </c:pt>
                <c:pt idx="8">
                  <c:v>4612.5</c:v>
                </c:pt>
                <c:pt idx="9">
                  <c:v>734</c:v>
                </c:pt>
                <c:pt idx="10">
                  <c:v>8365.75</c:v>
                </c:pt>
                <c:pt idx="11">
                  <c:v>0</c:v>
                </c:pt>
                <c:pt idx="12">
                  <c:v>1944</c:v>
                </c:pt>
                <c:pt idx="13">
                  <c:v>174</c:v>
                </c:pt>
                <c:pt idx="14">
                  <c:v>4761.5</c:v>
                </c:pt>
                <c:pt idx="15">
                  <c:v>139012</c:v>
                </c:pt>
                <c:pt idx="16">
                  <c:v>51421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15034</c:v>
                </c:pt>
                <c:pt idx="22">
                  <c:v>6258.5</c:v>
                </c:pt>
                <c:pt idx="23">
                  <c:v>1</c:v>
                </c:pt>
                <c:pt idx="24">
                  <c:v>88</c:v>
                </c:pt>
                <c:pt idx="25">
                  <c:v>362469</c:v>
                </c:pt>
                <c:pt idx="26">
                  <c:v>5123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596877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137107</c:v>
                </c:pt>
                <c:pt idx="16">
                  <c:v>37235.25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871406"/>
        <c:axId val="9260063"/>
      </c:barChart>
      <c:catAx>
        <c:axId val="6287140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60063"/>
        <c:crosses val="autoZero"/>
        <c:auto val="1"/>
        <c:lblAlgn val="ctr"/>
        <c:lblOffset val="100"/>
        <c:noMultiLvlLbl val="0"/>
      </c:catAx>
      <c:valAx>
        <c:axId val="9260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7140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numRef>
              <c:f>'TEUS nacional'!$A$7:$A$34</c:f>
              <c:numCache>
                <c:formatCode>General</c:formatCode>
                <c:ptCount val="28"/>
              </c:numCache>
            </c:numRef>
          </c:cat>
          <c:val>
            <c:numRef>
              <c:f>'TEUS nacional'!$E$7:$E$34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numRef>
              <c:f>'TEUS nacional'!$A$7:$A$34</c:f>
              <c:numCache>
                <c:formatCode>General</c:formatCode>
                <c:ptCount val="28"/>
              </c:numCache>
            </c:numRef>
          </c:cat>
          <c:val>
            <c:numRef>
              <c:f>'TEUS nacional'!$D$7:$D$34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163707"/>
        <c:axId val="58557319"/>
      </c:barChart>
      <c:catAx>
        <c:axId val="251637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557319"/>
        <c:crosses val="autoZero"/>
        <c:auto val="1"/>
        <c:lblAlgn val="ctr"/>
        <c:lblOffset val="100"/>
        <c:noMultiLvlLbl val="0"/>
      </c:catAx>
      <c:valAx>
        <c:axId val="585573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37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4439.5</c:v>
                </c:pt>
                <c:pt idx="2">
                  <c:v>1497</c:v>
                </c:pt>
                <c:pt idx="3">
                  <c:v>8</c:v>
                </c:pt>
                <c:pt idx="4">
                  <c:v>88059</c:v>
                </c:pt>
                <c:pt idx="5">
                  <c:v>2948.25</c:v>
                </c:pt>
                <c:pt idx="6">
                  <c:v>14</c:v>
                </c:pt>
                <c:pt idx="7">
                  <c:v>297409</c:v>
                </c:pt>
                <c:pt idx="8">
                  <c:v>54293.5</c:v>
                </c:pt>
                <c:pt idx="9">
                  <c:v>3610</c:v>
                </c:pt>
                <c:pt idx="10">
                  <c:v>11728</c:v>
                </c:pt>
                <c:pt idx="11">
                  <c:v>25</c:v>
                </c:pt>
                <c:pt idx="12">
                  <c:v>466.25</c:v>
                </c:pt>
                <c:pt idx="13">
                  <c:v>10361</c:v>
                </c:pt>
                <c:pt idx="14">
                  <c:v>441</c:v>
                </c:pt>
                <c:pt idx="15">
                  <c:v>14127</c:v>
                </c:pt>
                <c:pt idx="16">
                  <c:v>9070</c:v>
                </c:pt>
                <c:pt idx="17">
                  <c:v>5594.75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10541</c:v>
                </c:pt>
                <c:pt idx="22">
                  <c:v>15295.5</c:v>
                </c:pt>
                <c:pt idx="23">
                  <c:v>81</c:v>
                </c:pt>
                <c:pt idx="24">
                  <c:v>1990</c:v>
                </c:pt>
                <c:pt idx="25">
                  <c:v>442159</c:v>
                </c:pt>
                <c:pt idx="26">
                  <c:v>36626</c:v>
                </c:pt>
                <c:pt idx="27">
                  <c:v>1280.25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4976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2757.5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37898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619690"/>
        <c:axId val="32192084"/>
      </c:barChart>
      <c:catAx>
        <c:axId val="126196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92084"/>
        <c:crosses val="autoZero"/>
        <c:auto val="1"/>
        <c:lblAlgn val="ctr"/>
        <c:lblOffset val="100"/>
        <c:noMultiLvlLbl val="0"/>
      </c:catAx>
      <c:valAx>
        <c:axId val="321920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196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155</c:v>
                </c:pt>
                <c:pt idx="1">
                  <c:v>117</c:v>
                </c:pt>
                <c:pt idx="2">
                  <c:v>218</c:v>
                </c:pt>
                <c:pt idx="3">
                  <c:v>101</c:v>
                </c:pt>
                <c:pt idx="4">
                  <c:v>3985</c:v>
                </c:pt>
                <c:pt idx="5">
                  <c:v>267</c:v>
                </c:pt>
                <c:pt idx="6">
                  <c:v>4716</c:v>
                </c:pt>
                <c:pt idx="7">
                  <c:v>1126</c:v>
                </c:pt>
                <c:pt idx="8">
                  <c:v>373</c:v>
                </c:pt>
                <c:pt idx="9">
                  <c:v>358</c:v>
                </c:pt>
                <c:pt idx="10">
                  <c:v>205</c:v>
                </c:pt>
                <c:pt idx="11">
                  <c:v>1413</c:v>
                </c:pt>
                <c:pt idx="12">
                  <c:v>111</c:v>
                </c:pt>
                <c:pt idx="13">
                  <c:v>164</c:v>
                </c:pt>
                <c:pt idx="14">
                  <c:v>333</c:v>
                </c:pt>
                <c:pt idx="15">
                  <c:v>2457</c:v>
                </c:pt>
                <c:pt idx="16">
                  <c:v>215</c:v>
                </c:pt>
                <c:pt idx="17">
                  <c:v>108</c:v>
                </c:pt>
                <c:pt idx="18">
                  <c:v>112</c:v>
                </c:pt>
                <c:pt idx="19">
                  <c:v>70</c:v>
                </c:pt>
                <c:pt idx="20">
                  <c:v>136</c:v>
                </c:pt>
                <c:pt idx="21">
                  <c:v>2894</c:v>
                </c:pt>
                <c:pt idx="22">
                  <c:v>206</c:v>
                </c:pt>
                <c:pt idx="23">
                  <c:v>133</c:v>
                </c:pt>
                <c:pt idx="24">
                  <c:v>321</c:v>
                </c:pt>
                <c:pt idx="25">
                  <c:v>1132</c:v>
                </c:pt>
                <c:pt idx="26">
                  <c:v>270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1646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74</c:v>
                </c:pt>
                <c:pt idx="18">
                  <c:v>122</c:v>
                </c:pt>
                <c:pt idx="19">
                  <c:v>132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553523"/>
        <c:axId val="29226301"/>
      </c:barChart>
      <c:catAx>
        <c:axId val="195535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26301"/>
        <c:crosses val="autoZero"/>
        <c:auto val="1"/>
        <c:lblAlgn val="ctr"/>
        <c:lblOffset val="100"/>
        <c:noMultiLvlLbl val="0"/>
      </c:catAx>
      <c:valAx>
        <c:axId val="292263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535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1928219</c:v>
                </c:pt>
                <c:pt idx="1">
                  <c:v>391128</c:v>
                </c:pt>
                <c:pt idx="2">
                  <c:v>1006303</c:v>
                </c:pt>
                <c:pt idx="3">
                  <c:v>687288</c:v>
                </c:pt>
                <c:pt idx="4">
                  <c:v>13146377</c:v>
                </c:pt>
                <c:pt idx="5">
                  <c:v>876653</c:v>
                </c:pt>
                <c:pt idx="6">
                  <c:v>2261043</c:v>
                </c:pt>
                <c:pt idx="7">
                  <c:v>10949531</c:v>
                </c:pt>
                <c:pt idx="8">
                  <c:v>5222103</c:v>
                </c:pt>
                <c:pt idx="9">
                  <c:v>6020288</c:v>
                </c:pt>
                <c:pt idx="10">
                  <c:v>3242312</c:v>
                </c:pt>
                <c:pt idx="11">
                  <c:v>194448</c:v>
                </c:pt>
                <c:pt idx="12">
                  <c:v>1306760</c:v>
                </c:pt>
                <c:pt idx="13">
                  <c:v>2086750</c:v>
                </c:pt>
                <c:pt idx="14">
                  <c:v>4985019</c:v>
                </c:pt>
                <c:pt idx="15">
                  <c:v>5148289</c:v>
                </c:pt>
                <c:pt idx="16">
                  <c:v>1112850</c:v>
                </c:pt>
                <c:pt idx="17">
                  <c:v>297200</c:v>
                </c:pt>
                <c:pt idx="18">
                  <c:v>90668</c:v>
                </c:pt>
                <c:pt idx="19">
                  <c:v>408888</c:v>
                </c:pt>
                <c:pt idx="20">
                  <c:v>522275</c:v>
                </c:pt>
                <c:pt idx="21">
                  <c:v>2191835</c:v>
                </c:pt>
                <c:pt idx="22">
                  <c:v>1118272</c:v>
                </c:pt>
                <c:pt idx="23">
                  <c:v>624772</c:v>
                </c:pt>
                <c:pt idx="24">
                  <c:v>5036827</c:v>
                </c:pt>
                <c:pt idx="25">
                  <c:v>11679878</c:v>
                </c:pt>
                <c:pt idx="26">
                  <c:v>751154</c:v>
                </c:pt>
                <c:pt idx="27">
                  <c:v>256843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943696</c:v>
                </c:pt>
                <c:pt idx="3">
                  <c:v>768935</c:v>
                </c:pt>
                <c:pt idx="4">
                  <c:v>15360604</c:v>
                </c:pt>
                <c:pt idx="5">
                  <c:v>880841</c:v>
                </c:pt>
                <c:pt idx="6">
                  <c:v>2497697</c:v>
                </c:pt>
                <c:pt idx="7">
                  <c:v>9876754</c:v>
                </c:pt>
                <c:pt idx="8">
                  <c:v>5273478</c:v>
                </c:pt>
                <c:pt idx="9">
                  <c:v>5602256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4798333</c:v>
                </c:pt>
                <c:pt idx="15">
                  <c:v>4942412</c:v>
                </c:pt>
                <c:pt idx="16">
                  <c:v>740059</c:v>
                </c:pt>
                <c:pt idx="17">
                  <c:v>401596</c:v>
                </c:pt>
                <c:pt idx="18">
                  <c:v>88295</c:v>
                </c:pt>
                <c:pt idx="19">
                  <c:v>374530</c:v>
                </c:pt>
                <c:pt idx="20">
                  <c:v>536572</c:v>
                </c:pt>
                <c:pt idx="21">
                  <c:v>2411804</c:v>
                </c:pt>
                <c:pt idx="22">
                  <c:v>995385</c:v>
                </c:pt>
                <c:pt idx="23">
                  <c:v>710718</c:v>
                </c:pt>
                <c:pt idx="24">
                  <c:v>4816768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793411"/>
        <c:axId val="40689926"/>
      </c:barChart>
      <c:catAx>
        <c:axId val="597934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89926"/>
        <c:crosses val="autoZero"/>
        <c:auto val="1"/>
        <c:lblAlgn val="ctr"/>
        <c:lblOffset val="100"/>
        <c:noMultiLvlLbl val="0"/>
      </c:catAx>
      <c:valAx>
        <c:axId val="406899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7934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2893517</c:v>
                </c:pt>
                <c:pt idx="1">
                  <c:v>2122547</c:v>
                </c:pt>
                <c:pt idx="2">
                  <c:v>3726645</c:v>
                </c:pt>
                <c:pt idx="3">
                  <c:v>729022</c:v>
                </c:pt>
                <c:pt idx="4">
                  <c:v>71462917</c:v>
                </c:pt>
                <c:pt idx="5">
                  <c:v>3623500</c:v>
                </c:pt>
                <c:pt idx="6">
                  <c:v>26608173</c:v>
                </c:pt>
                <c:pt idx="7">
                  <c:v>46861672</c:v>
                </c:pt>
                <c:pt idx="8">
                  <c:v>7923543</c:v>
                </c:pt>
                <c:pt idx="9">
                  <c:v>6793850</c:v>
                </c:pt>
                <c:pt idx="10">
                  <c:v>3324365</c:v>
                </c:pt>
                <c:pt idx="11">
                  <c:v>10503306</c:v>
                </c:pt>
                <c:pt idx="12">
                  <c:v>2032411</c:v>
                </c:pt>
                <c:pt idx="13">
                  <c:v>2584312</c:v>
                </c:pt>
                <c:pt idx="14">
                  <c:v>6201623</c:v>
                </c:pt>
                <c:pt idx="15">
                  <c:v>62061769</c:v>
                </c:pt>
                <c:pt idx="16">
                  <c:v>10273761</c:v>
                </c:pt>
                <c:pt idx="17">
                  <c:v>739763</c:v>
                </c:pt>
                <c:pt idx="18">
                  <c:v>3215258</c:v>
                </c:pt>
                <c:pt idx="19">
                  <c:v>981303</c:v>
                </c:pt>
                <c:pt idx="20">
                  <c:v>948053</c:v>
                </c:pt>
                <c:pt idx="21">
                  <c:v>45634487</c:v>
                </c:pt>
                <c:pt idx="22">
                  <c:v>3620617</c:v>
                </c:pt>
                <c:pt idx="23">
                  <c:v>819068</c:v>
                </c:pt>
                <c:pt idx="24">
                  <c:v>6418947</c:v>
                </c:pt>
                <c:pt idx="25">
                  <c:v>44946822</c:v>
                </c:pt>
                <c:pt idx="26">
                  <c:v>6507836</c:v>
                </c:pt>
                <c:pt idx="27">
                  <c:v>603108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86174709</c:v>
                </c:pt>
                <c:pt idx="5">
                  <c:v>3533068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12113851</c:v>
                </c:pt>
                <c:pt idx="12">
                  <c:v>1573488</c:v>
                </c:pt>
                <c:pt idx="13">
                  <c:v>2615538</c:v>
                </c:pt>
                <c:pt idx="14">
                  <c:v>5918104</c:v>
                </c:pt>
                <c:pt idx="15">
                  <c:v>61083728</c:v>
                </c:pt>
                <c:pt idx="16">
                  <c:v>7103062</c:v>
                </c:pt>
                <c:pt idx="17">
                  <c:v>600104</c:v>
                </c:pt>
                <c:pt idx="18">
                  <c:v>3436716</c:v>
                </c:pt>
                <c:pt idx="19">
                  <c:v>2072308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6184158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01843"/>
        <c:axId val="22115393"/>
      </c:barChart>
      <c:catAx>
        <c:axId val="29018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15393"/>
        <c:crosses val="autoZero"/>
        <c:auto val="1"/>
        <c:lblAlgn val="ctr"/>
        <c:lblOffset val="100"/>
        <c:noMultiLvlLbl val="0"/>
      </c:catAx>
      <c:valAx>
        <c:axId val="221153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18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13</c:v>
                </c:pt>
                <c:pt idx="7">
                  <c:v>55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239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204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46459"/>
        <c:axId val="259639"/>
      </c:barChart>
      <c:catAx>
        <c:axId val="1746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639"/>
        <c:crosses val="autoZero"/>
        <c:auto val="1"/>
        <c:lblAlgn val="ctr"/>
        <c:lblOffset val="100"/>
        <c:noMultiLvlLbl val="0"/>
      </c:catAx>
      <c:valAx>
        <c:axId val="2596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6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12066</c:v>
                </c:pt>
                <c:pt idx="1">
                  <c:v>34570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26028</c:v>
                </c:pt>
                <c:pt idx="6">
                  <c:v>499236</c:v>
                </c:pt>
                <c:pt idx="7">
                  <c:v>380607</c:v>
                </c:pt>
                <c:pt idx="8">
                  <c:v>12790</c:v>
                </c:pt>
                <c:pt idx="9">
                  <c:v>4125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888523</c:v>
                </c:pt>
                <c:pt idx="16">
                  <c:v>74825</c:v>
                </c:pt>
                <c:pt idx="17">
                  <c:v>0</c:v>
                </c:pt>
                <c:pt idx="18">
                  <c:v>72620</c:v>
                </c:pt>
                <c:pt idx="19">
                  <c:v>13907</c:v>
                </c:pt>
                <c:pt idx="20">
                  <c:v>0</c:v>
                </c:pt>
                <c:pt idx="21">
                  <c:v>1386193</c:v>
                </c:pt>
                <c:pt idx="22">
                  <c:v>12987</c:v>
                </c:pt>
                <c:pt idx="23">
                  <c:v>976</c:v>
                </c:pt>
                <c:pt idx="24">
                  <c:v>861</c:v>
                </c:pt>
                <c:pt idx="25">
                  <c:v>131421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785259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309505"/>
        <c:axId val="32348251"/>
      </c:barChart>
      <c:catAx>
        <c:axId val="28309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48251"/>
        <c:crosses val="autoZero"/>
        <c:auto val="1"/>
        <c:lblAlgn val="ctr"/>
        <c:lblOffset val="100"/>
        <c:noMultiLvlLbl val="0"/>
      </c:catAx>
      <c:valAx>
        <c:axId val="323482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09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23406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5545</c:v>
                </c:pt>
                <c:pt idx="6">
                  <c:v>462936</c:v>
                </c:pt>
                <c:pt idx="7">
                  <c:v>132604</c:v>
                </c:pt>
                <c:pt idx="8">
                  <c:v>7015</c:v>
                </c:pt>
                <c:pt idx="9">
                  <c:v>0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178306</c:v>
                </c:pt>
                <c:pt idx="16">
                  <c:v>42915</c:v>
                </c:pt>
                <c:pt idx="17">
                  <c:v>0</c:v>
                </c:pt>
                <c:pt idx="18">
                  <c:v>71583</c:v>
                </c:pt>
                <c:pt idx="19">
                  <c:v>13907</c:v>
                </c:pt>
                <c:pt idx="20">
                  <c:v>0</c:v>
                </c:pt>
                <c:pt idx="21">
                  <c:v>861663</c:v>
                </c:pt>
                <c:pt idx="22">
                  <c:v>12109</c:v>
                </c:pt>
                <c:pt idx="23">
                  <c:v>0</c:v>
                </c:pt>
                <c:pt idx="24">
                  <c:v>0</c:v>
                </c:pt>
                <c:pt idx="25">
                  <c:v>93263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75176"/>
        <c:axId val="20878355"/>
      </c:barChart>
      <c:catAx>
        <c:axId val="30775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78355"/>
        <c:crosses val="autoZero"/>
        <c:auto val="1"/>
        <c:lblAlgn val="ctr"/>
        <c:lblOffset val="100"/>
        <c:noMultiLvlLbl val="0"/>
      </c:catAx>
      <c:valAx>
        <c:axId val="208783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751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12066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20483</c:v>
                </c:pt>
                <c:pt idx="6">
                  <c:v>36300</c:v>
                </c:pt>
                <c:pt idx="7">
                  <c:v>248003</c:v>
                </c:pt>
                <c:pt idx="8">
                  <c:v>5775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710217</c:v>
                </c:pt>
                <c:pt idx="16">
                  <c:v>31910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524530</c:v>
                </c:pt>
                <c:pt idx="22">
                  <c:v>878</c:v>
                </c:pt>
                <c:pt idx="23">
                  <c:v>976</c:v>
                </c:pt>
                <c:pt idx="24">
                  <c:v>861</c:v>
                </c:pt>
                <c:pt idx="25">
                  <c:v>38158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599662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165022"/>
        <c:axId val="23352138"/>
      </c:barChart>
      <c:catAx>
        <c:axId val="351650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52138"/>
        <c:crosses val="autoZero"/>
        <c:auto val="1"/>
        <c:lblAlgn val="ctr"/>
        <c:lblOffset val="100"/>
        <c:noMultiLvlLbl val="0"/>
      </c:catAx>
      <c:valAx>
        <c:axId val="233521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650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11696</c:v>
                </c:pt>
                <c:pt idx="2">
                  <c:v>18687</c:v>
                </c:pt>
                <c:pt idx="3">
                  <c:v>0</c:v>
                </c:pt>
                <c:pt idx="4">
                  <c:v>144428</c:v>
                </c:pt>
                <c:pt idx="5">
                  <c:v>3353</c:v>
                </c:pt>
                <c:pt idx="6">
                  <c:v>115330</c:v>
                </c:pt>
                <c:pt idx="7">
                  <c:v>44842</c:v>
                </c:pt>
                <c:pt idx="8">
                  <c:v>3449</c:v>
                </c:pt>
                <c:pt idx="9">
                  <c:v>0</c:v>
                </c:pt>
                <c:pt idx="10">
                  <c:v>0</c:v>
                </c:pt>
                <c:pt idx="11">
                  <c:v>53835</c:v>
                </c:pt>
                <c:pt idx="12">
                  <c:v>0</c:v>
                </c:pt>
                <c:pt idx="13">
                  <c:v>0</c:v>
                </c:pt>
                <c:pt idx="14">
                  <c:v>3380</c:v>
                </c:pt>
                <c:pt idx="15">
                  <c:v>80234</c:v>
                </c:pt>
                <c:pt idx="16">
                  <c:v>10175</c:v>
                </c:pt>
                <c:pt idx="17">
                  <c:v>0</c:v>
                </c:pt>
                <c:pt idx="18">
                  <c:v>19760</c:v>
                </c:pt>
                <c:pt idx="19">
                  <c:v>4724</c:v>
                </c:pt>
                <c:pt idx="20">
                  <c:v>0</c:v>
                </c:pt>
                <c:pt idx="21">
                  <c:v>257495</c:v>
                </c:pt>
                <c:pt idx="22">
                  <c:v>5948</c:v>
                </c:pt>
                <c:pt idx="23">
                  <c:v>0</c:v>
                </c:pt>
                <c:pt idx="24">
                  <c:v>0</c:v>
                </c:pt>
                <c:pt idx="25">
                  <c:v>29034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51810"/>
        <c:axId val="50881645"/>
      </c:barChart>
      <c:catAx>
        <c:axId val="407518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81645"/>
        <c:crosses val="autoZero"/>
        <c:auto val="1"/>
        <c:lblAlgn val="ctr"/>
        <c:lblOffset val="100"/>
        <c:noMultiLvlLbl val="0"/>
      </c:catAx>
      <c:valAx>
        <c:axId val="508816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518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937</c:v>
                </c:pt>
                <c:pt idx="2">
                  <c:v>1089</c:v>
                </c:pt>
                <c:pt idx="3">
                  <c:v>0</c:v>
                </c:pt>
                <c:pt idx="4">
                  <c:v>1038</c:v>
                </c:pt>
                <c:pt idx="5">
                  <c:v>4636</c:v>
                </c:pt>
                <c:pt idx="6">
                  <c:v>14262</c:v>
                </c:pt>
                <c:pt idx="7">
                  <c:v>93483</c:v>
                </c:pt>
                <c:pt idx="8">
                  <c:v>1803</c:v>
                </c:pt>
                <c:pt idx="9">
                  <c:v>0</c:v>
                </c:pt>
                <c:pt idx="10">
                  <c:v>6098</c:v>
                </c:pt>
                <c:pt idx="11">
                  <c:v>596</c:v>
                </c:pt>
                <c:pt idx="12">
                  <c:v>0</c:v>
                </c:pt>
                <c:pt idx="13">
                  <c:v>5</c:v>
                </c:pt>
                <c:pt idx="14">
                  <c:v>8891</c:v>
                </c:pt>
                <c:pt idx="15">
                  <c:v>51278</c:v>
                </c:pt>
                <c:pt idx="16">
                  <c:v>13819</c:v>
                </c:pt>
                <c:pt idx="17">
                  <c:v>280</c:v>
                </c:pt>
                <c:pt idx="18">
                  <c:v>346</c:v>
                </c:pt>
                <c:pt idx="19">
                  <c:v>1</c:v>
                </c:pt>
                <c:pt idx="20">
                  <c:v>25214</c:v>
                </c:pt>
                <c:pt idx="21">
                  <c:v>14446</c:v>
                </c:pt>
                <c:pt idx="22">
                  <c:v>49346</c:v>
                </c:pt>
                <c:pt idx="23">
                  <c:v>2325</c:v>
                </c:pt>
                <c:pt idx="24">
                  <c:v>35665</c:v>
                </c:pt>
                <c:pt idx="25">
                  <c:v>80950</c:v>
                </c:pt>
                <c:pt idx="26">
                  <c:v>95758</c:v>
                </c:pt>
                <c:pt idx="2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71105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551718"/>
        <c:axId val="19950498"/>
      </c:barChart>
      <c:catAx>
        <c:axId val="525517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50498"/>
        <c:crosses val="autoZero"/>
        <c:auto val="1"/>
        <c:lblAlgn val="ctr"/>
        <c:lblOffset val="100"/>
        <c:noMultiLvlLbl val="0"/>
      </c:catAx>
      <c:valAx>
        <c:axId val="199504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517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1228518</c:v>
                </c:pt>
                <c:pt idx="1">
                  <c:v>93353</c:v>
                </c:pt>
                <c:pt idx="2">
                  <c:v>123588</c:v>
                </c:pt>
                <c:pt idx="3">
                  <c:v>420464</c:v>
                </c:pt>
                <c:pt idx="4">
                  <c:v>2440116</c:v>
                </c:pt>
                <c:pt idx="5">
                  <c:v>209397</c:v>
                </c:pt>
                <c:pt idx="6">
                  <c:v>11085</c:v>
                </c:pt>
                <c:pt idx="7">
                  <c:v>2712077</c:v>
                </c:pt>
                <c:pt idx="8">
                  <c:v>3498057</c:v>
                </c:pt>
                <c:pt idx="9">
                  <c:v>4216510</c:v>
                </c:pt>
                <c:pt idx="10">
                  <c:v>2212653</c:v>
                </c:pt>
                <c:pt idx="11">
                  <c:v>83668</c:v>
                </c:pt>
                <c:pt idx="12">
                  <c:v>941554</c:v>
                </c:pt>
                <c:pt idx="13">
                  <c:v>1498378</c:v>
                </c:pt>
                <c:pt idx="14">
                  <c:v>2795591</c:v>
                </c:pt>
                <c:pt idx="15">
                  <c:v>330494</c:v>
                </c:pt>
                <c:pt idx="16">
                  <c:v>162838</c:v>
                </c:pt>
                <c:pt idx="17">
                  <c:v>185162</c:v>
                </c:pt>
                <c:pt idx="18">
                  <c:v>0</c:v>
                </c:pt>
                <c:pt idx="19">
                  <c:v>131694</c:v>
                </c:pt>
                <c:pt idx="20">
                  <c:v>358584</c:v>
                </c:pt>
                <c:pt idx="21">
                  <c:v>219264</c:v>
                </c:pt>
                <c:pt idx="22">
                  <c:v>521250</c:v>
                </c:pt>
                <c:pt idx="23">
                  <c:v>276045</c:v>
                </c:pt>
                <c:pt idx="24">
                  <c:v>3588407</c:v>
                </c:pt>
                <c:pt idx="25">
                  <c:v>2633351</c:v>
                </c:pt>
                <c:pt idx="26">
                  <c:v>268748</c:v>
                </c:pt>
                <c:pt idx="27">
                  <c:v>136353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7-45D0-A474-EA463599CD2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2628075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3524886</c:v>
                </c:pt>
                <c:pt idx="25">
                  <c:v>2636432</c:v>
                </c:pt>
                <c:pt idx="26">
                  <c:v>259873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7-45D0-A474-EA463599C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74879"/>
        <c:axId val="45420475"/>
      </c:barChart>
      <c:catAx>
        <c:axId val="364748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20475"/>
        <c:crosses val="autoZero"/>
        <c:auto val="1"/>
        <c:lblAlgn val="ctr"/>
        <c:lblOffset val="100"/>
        <c:noMultiLvlLbl val="0"/>
      </c:catAx>
      <c:valAx>
        <c:axId val="454204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748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772804</c:v>
                </c:pt>
                <c:pt idx="1">
                  <c:v>2100</c:v>
                </c:pt>
                <c:pt idx="2">
                  <c:v>16902</c:v>
                </c:pt>
                <c:pt idx="3">
                  <c:v>29228</c:v>
                </c:pt>
                <c:pt idx="4">
                  <c:v>1523488</c:v>
                </c:pt>
                <c:pt idx="5">
                  <c:v>10197</c:v>
                </c:pt>
                <c:pt idx="6">
                  <c:v>0</c:v>
                </c:pt>
                <c:pt idx="7">
                  <c:v>1128696</c:v>
                </c:pt>
                <c:pt idx="8">
                  <c:v>2525556</c:v>
                </c:pt>
                <c:pt idx="9">
                  <c:v>3353514</c:v>
                </c:pt>
                <c:pt idx="10">
                  <c:v>1113542</c:v>
                </c:pt>
                <c:pt idx="11">
                  <c:v>83420</c:v>
                </c:pt>
                <c:pt idx="12">
                  <c:v>453334</c:v>
                </c:pt>
                <c:pt idx="13">
                  <c:v>172794</c:v>
                </c:pt>
                <c:pt idx="14">
                  <c:v>2329124</c:v>
                </c:pt>
                <c:pt idx="15">
                  <c:v>196740</c:v>
                </c:pt>
                <c:pt idx="16">
                  <c:v>19653</c:v>
                </c:pt>
                <c:pt idx="17">
                  <c:v>0</c:v>
                </c:pt>
                <c:pt idx="18">
                  <c:v>0</c:v>
                </c:pt>
                <c:pt idx="19">
                  <c:v>96845</c:v>
                </c:pt>
                <c:pt idx="20">
                  <c:v>0</c:v>
                </c:pt>
                <c:pt idx="21">
                  <c:v>145706</c:v>
                </c:pt>
                <c:pt idx="22">
                  <c:v>21009</c:v>
                </c:pt>
                <c:pt idx="23">
                  <c:v>98835</c:v>
                </c:pt>
                <c:pt idx="24">
                  <c:v>2255797</c:v>
                </c:pt>
                <c:pt idx="25">
                  <c:v>505542</c:v>
                </c:pt>
                <c:pt idx="26">
                  <c:v>5899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7-45A8-B411-F37266F4165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2131414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7-45A8-B411-F37266F4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60381"/>
        <c:axId val="51150772"/>
      </c:barChart>
      <c:catAx>
        <c:axId val="273603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50772"/>
        <c:crosses val="autoZero"/>
        <c:auto val="1"/>
        <c:lblAlgn val="ctr"/>
        <c:lblOffset val="100"/>
        <c:noMultiLvlLbl val="0"/>
      </c:catAx>
      <c:valAx>
        <c:axId val="5115077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603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406421</c:v>
                </c:pt>
                <c:pt idx="1">
                  <c:v>61788</c:v>
                </c:pt>
                <c:pt idx="2">
                  <c:v>31300</c:v>
                </c:pt>
                <c:pt idx="3">
                  <c:v>254517</c:v>
                </c:pt>
                <c:pt idx="4">
                  <c:v>27743</c:v>
                </c:pt>
                <c:pt idx="5">
                  <c:v>183465</c:v>
                </c:pt>
                <c:pt idx="6">
                  <c:v>10069</c:v>
                </c:pt>
                <c:pt idx="7">
                  <c:v>345201</c:v>
                </c:pt>
                <c:pt idx="8">
                  <c:v>373151</c:v>
                </c:pt>
                <c:pt idx="9">
                  <c:v>809148</c:v>
                </c:pt>
                <c:pt idx="10">
                  <c:v>1075631</c:v>
                </c:pt>
                <c:pt idx="11">
                  <c:v>0</c:v>
                </c:pt>
                <c:pt idx="12">
                  <c:v>464734</c:v>
                </c:pt>
                <c:pt idx="13">
                  <c:v>1198878</c:v>
                </c:pt>
                <c:pt idx="14">
                  <c:v>426280</c:v>
                </c:pt>
                <c:pt idx="15">
                  <c:v>48945</c:v>
                </c:pt>
                <c:pt idx="16">
                  <c:v>110498</c:v>
                </c:pt>
                <c:pt idx="17">
                  <c:v>108981</c:v>
                </c:pt>
                <c:pt idx="18">
                  <c:v>0</c:v>
                </c:pt>
                <c:pt idx="19">
                  <c:v>25746</c:v>
                </c:pt>
                <c:pt idx="20">
                  <c:v>121745</c:v>
                </c:pt>
                <c:pt idx="21">
                  <c:v>21329</c:v>
                </c:pt>
                <c:pt idx="22">
                  <c:v>383446</c:v>
                </c:pt>
                <c:pt idx="23">
                  <c:v>168942</c:v>
                </c:pt>
                <c:pt idx="24">
                  <c:v>1175182</c:v>
                </c:pt>
                <c:pt idx="25">
                  <c:v>250391</c:v>
                </c:pt>
                <c:pt idx="26">
                  <c:v>2418</c:v>
                </c:pt>
                <c:pt idx="27">
                  <c:v>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3DC-8BFA-1029E834FA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494524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1147658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3DC-8BFA-1029E834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76441"/>
        <c:axId val="40029534"/>
      </c:barChart>
      <c:catAx>
        <c:axId val="161764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9534"/>
        <c:crosses val="autoZero"/>
        <c:auto val="1"/>
        <c:lblAlgn val="ctr"/>
        <c:lblOffset val="100"/>
        <c:noMultiLvlLbl val="0"/>
      </c:catAx>
      <c:valAx>
        <c:axId val="400295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764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1296218</c:v>
                </c:pt>
                <c:pt idx="1">
                  <c:v>12205</c:v>
                </c:pt>
                <c:pt idx="2">
                  <c:v>32904</c:v>
                </c:pt>
                <c:pt idx="3">
                  <c:v>98383</c:v>
                </c:pt>
                <c:pt idx="4">
                  <c:v>3583768</c:v>
                </c:pt>
                <c:pt idx="5">
                  <c:v>160069</c:v>
                </c:pt>
                <c:pt idx="6">
                  <c:v>126117</c:v>
                </c:pt>
                <c:pt idx="7">
                  <c:v>2535954</c:v>
                </c:pt>
                <c:pt idx="8">
                  <c:v>3299145</c:v>
                </c:pt>
                <c:pt idx="9">
                  <c:v>4537800</c:v>
                </c:pt>
                <c:pt idx="10">
                  <c:v>1660075</c:v>
                </c:pt>
                <c:pt idx="11">
                  <c:v>103736</c:v>
                </c:pt>
                <c:pt idx="12">
                  <c:v>592726</c:v>
                </c:pt>
                <c:pt idx="13">
                  <c:v>249791</c:v>
                </c:pt>
                <c:pt idx="14">
                  <c:v>3966744</c:v>
                </c:pt>
                <c:pt idx="15">
                  <c:v>1745754</c:v>
                </c:pt>
                <c:pt idx="16">
                  <c:v>23866</c:v>
                </c:pt>
                <c:pt idx="17">
                  <c:v>0</c:v>
                </c:pt>
                <c:pt idx="18">
                  <c:v>13023</c:v>
                </c:pt>
                <c:pt idx="19">
                  <c:v>241139</c:v>
                </c:pt>
                <c:pt idx="20">
                  <c:v>0</c:v>
                </c:pt>
                <c:pt idx="21">
                  <c:v>670315</c:v>
                </c:pt>
                <c:pt idx="22">
                  <c:v>23703</c:v>
                </c:pt>
                <c:pt idx="23">
                  <c:v>103129</c:v>
                </c:pt>
                <c:pt idx="24">
                  <c:v>3063653</c:v>
                </c:pt>
                <c:pt idx="25">
                  <c:v>708232</c:v>
                </c:pt>
                <c:pt idx="26">
                  <c:v>5902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4712583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122547</c:v>
                </c:pt>
                <c:pt idx="12">
                  <c:v>287024</c:v>
                </c:pt>
                <c:pt idx="13">
                  <c:v>247435</c:v>
                </c:pt>
                <c:pt idx="14">
                  <c:v>3656368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630992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284225"/>
        <c:axId val="9244681"/>
      </c:barChart>
      <c:catAx>
        <c:axId val="532842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44681"/>
        <c:crosses val="autoZero"/>
        <c:auto val="1"/>
        <c:lblAlgn val="ctr"/>
        <c:lblOffset val="100"/>
        <c:noMultiLvlLbl val="0"/>
      </c:catAx>
      <c:valAx>
        <c:axId val="92446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842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49293</c:v>
                </c:pt>
                <c:pt idx="1">
                  <c:v>29465</c:v>
                </c:pt>
                <c:pt idx="2">
                  <c:v>75386</c:v>
                </c:pt>
                <c:pt idx="3">
                  <c:v>136719</c:v>
                </c:pt>
                <c:pt idx="4">
                  <c:v>888885</c:v>
                </c:pt>
                <c:pt idx="5">
                  <c:v>15735</c:v>
                </c:pt>
                <c:pt idx="6">
                  <c:v>1016</c:v>
                </c:pt>
                <c:pt idx="7">
                  <c:v>1238180</c:v>
                </c:pt>
                <c:pt idx="8">
                  <c:v>599350</c:v>
                </c:pt>
                <c:pt idx="9">
                  <c:v>53848</c:v>
                </c:pt>
                <c:pt idx="10">
                  <c:v>23480</c:v>
                </c:pt>
                <c:pt idx="11">
                  <c:v>248</c:v>
                </c:pt>
                <c:pt idx="12">
                  <c:v>23486</c:v>
                </c:pt>
                <c:pt idx="13">
                  <c:v>126706</c:v>
                </c:pt>
                <c:pt idx="14">
                  <c:v>40187</c:v>
                </c:pt>
                <c:pt idx="15">
                  <c:v>84809</c:v>
                </c:pt>
                <c:pt idx="16">
                  <c:v>32687</c:v>
                </c:pt>
                <c:pt idx="17">
                  <c:v>76181</c:v>
                </c:pt>
                <c:pt idx="18">
                  <c:v>0</c:v>
                </c:pt>
                <c:pt idx="19">
                  <c:v>9103</c:v>
                </c:pt>
                <c:pt idx="20">
                  <c:v>236839</c:v>
                </c:pt>
                <c:pt idx="21">
                  <c:v>52229</c:v>
                </c:pt>
                <c:pt idx="22">
                  <c:v>116795</c:v>
                </c:pt>
                <c:pt idx="23">
                  <c:v>8268</c:v>
                </c:pt>
                <c:pt idx="24">
                  <c:v>157428</c:v>
                </c:pt>
                <c:pt idx="25">
                  <c:v>1877418</c:v>
                </c:pt>
                <c:pt idx="26">
                  <c:v>260431</c:v>
                </c:pt>
                <c:pt idx="27">
                  <c:v>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F-4EC2-9FDF-B5CF20B3E1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82033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248121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F-4EC2-9FDF-B5CF20B3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67991"/>
        <c:axId val="18404968"/>
      </c:barChart>
      <c:catAx>
        <c:axId val="581679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404968"/>
        <c:crosses val="autoZero"/>
        <c:auto val="1"/>
        <c:lblAlgn val="ctr"/>
        <c:lblOffset val="100"/>
        <c:noMultiLvlLbl val="0"/>
      </c:catAx>
      <c:valAx>
        <c:axId val="184049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679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362062</c:v>
                </c:pt>
                <c:pt idx="1">
                  <c:v>102546</c:v>
                </c:pt>
                <c:pt idx="2">
                  <c:v>620313</c:v>
                </c:pt>
                <c:pt idx="3">
                  <c:v>224374</c:v>
                </c:pt>
                <c:pt idx="4">
                  <c:v>1228896</c:v>
                </c:pt>
                <c:pt idx="5">
                  <c:v>126492</c:v>
                </c:pt>
                <c:pt idx="6">
                  <c:v>247</c:v>
                </c:pt>
                <c:pt idx="7">
                  <c:v>1775823</c:v>
                </c:pt>
                <c:pt idx="8">
                  <c:v>1079398</c:v>
                </c:pt>
                <c:pt idx="9">
                  <c:v>1245954</c:v>
                </c:pt>
                <c:pt idx="10">
                  <c:v>574369</c:v>
                </c:pt>
                <c:pt idx="11">
                  <c:v>10608</c:v>
                </c:pt>
                <c:pt idx="12">
                  <c:v>317147</c:v>
                </c:pt>
                <c:pt idx="13">
                  <c:v>405191</c:v>
                </c:pt>
                <c:pt idx="14">
                  <c:v>611592</c:v>
                </c:pt>
                <c:pt idx="15">
                  <c:v>90924</c:v>
                </c:pt>
                <c:pt idx="16">
                  <c:v>131144</c:v>
                </c:pt>
                <c:pt idx="17">
                  <c:v>96500</c:v>
                </c:pt>
                <c:pt idx="18">
                  <c:v>0</c:v>
                </c:pt>
                <c:pt idx="19">
                  <c:v>120481</c:v>
                </c:pt>
                <c:pt idx="20">
                  <c:v>144537</c:v>
                </c:pt>
                <c:pt idx="21">
                  <c:v>47953</c:v>
                </c:pt>
                <c:pt idx="22">
                  <c:v>385489</c:v>
                </c:pt>
                <c:pt idx="23">
                  <c:v>102656</c:v>
                </c:pt>
                <c:pt idx="24">
                  <c:v>355020</c:v>
                </c:pt>
                <c:pt idx="25">
                  <c:v>2228184</c:v>
                </c:pt>
                <c:pt idx="26">
                  <c:v>266515</c:v>
                </c:pt>
                <c:pt idx="27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3-430C-841E-E2DA17531F5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938561</c:v>
                </c:pt>
                <c:pt idx="15">
                  <c:v>76314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43785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3-430C-841E-E2DA1753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5387"/>
        <c:axId val="34024418"/>
      </c:barChart>
      <c:catAx>
        <c:axId val="13853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24418"/>
        <c:crosses val="autoZero"/>
        <c:auto val="1"/>
        <c:lblAlgn val="ctr"/>
        <c:lblOffset val="100"/>
        <c:noMultiLvlLbl val="0"/>
      </c:catAx>
      <c:valAx>
        <c:axId val="3402441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3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223221</c:v>
                </c:pt>
                <c:pt idx="1">
                  <c:v>115</c:v>
                </c:pt>
                <c:pt idx="2">
                  <c:v>16002</c:v>
                </c:pt>
                <c:pt idx="3">
                  <c:v>46569</c:v>
                </c:pt>
                <c:pt idx="4">
                  <c:v>423244</c:v>
                </c:pt>
                <c:pt idx="5">
                  <c:v>428</c:v>
                </c:pt>
                <c:pt idx="6">
                  <c:v>0</c:v>
                </c:pt>
                <c:pt idx="7">
                  <c:v>127261</c:v>
                </c:pt>
                <c:pt idx="8">
                  <c:v>365817</c:v>
                </c:pt>
                <c:pt idx="9">
                  <c:v>772336</c:v>
                </c:pt>
                <c:pt idx="10">
                  <c:v>292913</c:v>
                </c:pt>
                <c:pt idx="11">
                  <c:v>10608</c:v>
                </c:pt>
                <c:pt idx="12">
                  <c:v>135388</c:v>
                </c:pt>
                <c:pt idx="13">
                  <c:v>12542</c:v>
                </c:pt>
                <c:pt idx="14">
                  <c:v>423910</c:v>
                </c:pt>
                <c:pt idx="15">
                  <c:v>44248</c:v>
                </c:pt>
                <c:pt idx="16">
                  <c:v>4213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35431</c:v>
                </c:pt>
                <c:pt idx="22">
                  <c:v>0</c:v>
                </c:pt>
                <c:pt idx="23">
                  <c:v>0</c:v>
                </c:pt>
                <c:pt idx="24">
                  <c:v>245128</c:v>
                </c:pt>
                <c:pt idx="25">
                  <c:v>68674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6-4AD3-B20E-36B579720E1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578439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19997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6-4AD3-B20E-36B579720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923524"/>
        <c:axId val="24123382"/>
      </c:barChart>
      <c:catAx>
        <c:axId val="619235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23382"/>
        <c:crosses val="autoZero"/>
        <c:auto val="1"/>
        <c:lblAlgn val="ctr"/>
        <c:lblOffset val="100"/>
        <c:noMultiLvlLbl val="0"/>
      </c:catAx>
      <c:valAx>
        <c:axId val="241233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235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115903</c:v>
                </c:pt>
                <c:pt idx="1">
                  <c:v>88829</c:v>
                </c:pt>
                <c:pt idx="2">
                  <c:v>537514</c:v>
                </c:pt>
                <c:pt idx="3">
                  <c:v>113022</c:v>
                </c:pt>
                <c:pt idx="4">
                  <c:v>6</c:v>
                </c:pt>
                <c:pt idx="5">
                  <c:v>101419</c:v>
                </c:pt>
                <c:pt idx="6">
                  <c:v>0</c:v>
                </c:pt>
                <c:pt idx="7">
                  <c:v>234941</c:v>
                </c:pt>
                <c:pt idx="8">
                  <c:v>315810</c:v>
                </c:pt>
                <c:pt idx="9">
                  <c:v>443614</c:v>
                </c:pt>
                <c:pt idx="10">
                  <c:v>173602</c:v>
                </c:pt>
                <c:pt idx="11">
                  <c:v>0</c:v>
                </c:pt>
                <c:pt idx="12">
                  <c:v>99542</c:v>
                </c:pt>
                <c:pt idx="13">
                  <c:v>271939</c:v>
                </c:pt>
                <c:pt idx="14">
                  <c:v>168974</c:v>
                </c:pt>
                <c:pt idx="15">
                  <c:v>0</c:v>
                </c:pt>
                <c:pt idx="16">
                  <c:v>51288</c:v>
                </c:pt>
                <c:pt idx="17">
                  <c:v>0</c:v>
                </c:pt>
                <c:pt idx="18">
                  <c:v>0</c:v>
                </c:pt>
                <c:pt idx="19">
                  <c:v>118736</c:v>
                </c:pt>
                <c:pt idx="20">
                  <c:v>3809</c:v>
                </c:pt>
                <c:pt idx="21">
                  <c:v>0</c:v>
                </c:pt>
                <c:pt idx="22">
                  <c:v>149861</c:v>
                </c:pt>
                <c:pt idx="23">
                  <c:v>43488</c:v>
                </c:pt>
                <c:pt idx="24">
                  <c:v>50836</c:v>
                </c:pt>
                <c:pt idx="25">
                  <c:v>69802</c:v>
                </c:pt>
                <c:pt idx="26">
                  <c:v>0</c:v>
                </c:pt>
                <c:pt idx="27">
                  <c:v>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3-44D5-AF7C-0EBD545751B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3-44D5-AF7C-0EBD54575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54615"/>
        <c:axId val="55086938"/>
      </c:barChart>
      <c:catAx>
        <c:axId val="754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86938"/>
        <c:crosses val="autoZero"/>
        <c:auto val="1"/>
        <c:lblAlgn val="ctr"/>
        <c:lblOffset val="100"/>
        <c:noMultiLvlLbl val="0"/>
      </c:catAx>
      <c:valAx>
        <c:axId val="550869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4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22938</c:v>
                </c:pt>
                <c:pt idx="1">
                  <c:v>13602</c:v>
                </c:pt>
                <c:pt idx="2">
                  <c:v>66797</c:v>
                </c:pt>
                <c:pt idx="3">
                  <c:v>64783</c:v>
                </c:pt>
                <c:pt idx="4">
                  <c:v>805646</c:v>
                </c:pt>
                <c:pt idx="5">
                  <c:v>24645</c:v>
                </c:pt>
                <c:pt idx="6">
                  <c:v>247</c:v>
                </c:pt>
                <c:pt idx="7">
                  <c:v>1413621</c:v>
                </c:pt>
                <c:pt idx="8">
                  <c:v>397771</c:v>
                </c:pt>
                <c:pt idx="9">
                  <c:v>30004</c:v>
                </c:pt>
                <c:pt idx="10">
                  <c:v>107854</c:v>
                </c:pt>
                <c:pt idx="11">
                  <c:v>0</c:v>
                </c:pt>
                <c:pt idx="12">
                  <c:v>82217</c:v>
                </c:pt>
                <c:pt idx="13">
                  <c:v>120710</c:v>
                </c:pt>
                <c:pt idx="14">
                  <c:v>18708</c:v>
                </c:pt>
                <c:pt idx="15">
                  <c:v>46676</c:v>
                </c:pt>
                <c:pt idx="16">
                  <c:v>75643</c:v>
                </c:pt>
                <c:pt idx="17">
                  <c:v>96500</c:v>
                </c:pt>
                <c:pt idx="18">
                  <c:v>0</c:v>
                </c:pt>
                <c:pt idx="19">
                  <c:v>1745</c:v>
                </c:pt>
                <c:pt idx="20">
                  <c:v>140728</c:v>
                </c:pt>
                <c:pt idx="21">
                  <c:v>12522</c:v>
                </c:pt>
                <c:pt idx="22">
                  <c:v>235628</c:v>
                </c:pt>
                <c:pt idx="23">
                  <c:v>59168</c:v>
                </c:pt>
                <c:pt idx="24">
                  <c:v>59056</c:v>
                </c:pt>
                <c:pt idx="25">
                  <c:v>2089708</c:v>
                </c:pt>
                <c:pt idx="26">
                  <c:v>266512</c:v>
                </c:pt>
                <c:pt idx="27">
                  <c:v>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E-481D-B8D9-91E05278B4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35260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22405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E-481D-B8D9-91E05278B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206964"/>
        <c:axId val="45842497"/>
      </c:barChart>
      <c:catAx>
        <c:axId val="282069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842497"/>
        <c:crosses val="autoZero"/>
        <c:auto val="1"/>
        <c:lblAlgn val="ctr"/>
        <c:lblOffset val="100"/>
        <c:noMultiLvlLbl val="0"/>
      </c:catAx>
      <c:valAx>
        <c:axId val="45842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2069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41216694.448999994</c:v>
              </c:pt>
              <c:pt idx="1">
                <c:v>44700733.285000011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56-40BF-AD01-D3C631C26066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43150344.68</c:v>
              </c:pt>
              <c:pt idx="1">
                <c:v>43983781.419</c:v>
              </c:pt>
              <c:pt idx="2">
                <c:v>47854044.259000003</c:v>
              </c:pt>
              <c:pt idx="3">
                <c:v>47631404.952999987</c:v>
              </c:pt>
              <c:pt idx="4">
                <c:v>47740797.229999997</c:v>
              </c:pt>
              <c:pt idx="5">
                <c:v>45314735.362000003</c:v>
              </c:pt>
              <c:pt idx="6">
                <c:v>48571675.611000001</c:v>
              </c:pt>
              <c:pt idx="7">
                <c:v>44623336.075999998</c:v>
              </c:pt>
              <c:pt idx="8">
                <c:v>46713654.266000003</c:v>
              </c:pt>
              <c:pt idx="9">
                <c:v>48886226.386999987</c:v>
              </c:pt>
              <c:pt idx="10">
                <c:v>46855673.766000003</c:v>
              </c:pt>
              <c:pt idx="11">
                <c:v>45016934.104999997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56-40BF-AD01-D3C631C26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095679"/>
        <c:axId val="21323672"/>
      </c:lineChart>
      <c:catAx>
        <c:axId val="480956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23672"/>
        <c:crosses val="autoZero"/>
        <c:auto val="1"/>
        <c:lblAlgn val="ctr"/>
        <c:lblOffset val="100"/>
        <c:noMultiLvlLbl val="0"/>
      </c:catAx>
      <c:valAx>
        <c:axId val="2132367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956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13682574</c:v>
              </c:pt>
              <c:pt idx="1">
                <c:v>15222098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6D-4329-919D-77E18E807CCD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14043886</c:v>
              </c:pt>
              <c:pt idx="1">
                <c:v>13784714</c:v>
              </c:pt>
              <c:pt idx="2">
                <c:v>15275818</c:v>
              </c:pt>
              <c:pt idx="3">
                <c:v>15680520</c:v>
              </c:pt>
              <c:pt idx="4">
                <c:v>14809065</c:v>
              </c:pt>
              <c:pt idx="5">
                <c:v>13346310</c:v>
              </c:pt>
              <c:pt idx="6">
                <c:v>16341190</c:v>
              </c:pt>
              <c:pt idx="7">
                <c:v>14891173</c:v>
              </c:pt>
              <c:pt idx="8">
                <c:v>14951938</c:v>
              </c:pt>
              <c:pt idx="9">
                <c:v>16714929</c:v>
              </c:pt>
              <c:pt idx="10">
                <c:v>14806891</c:v>
              </c:pt>
              <c:pt idx="11">
                <c:v>15730898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6D-4329-919D-77E18E807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304476"/>
        <c:axId val="2497443"/>
      </c:lineChart>
      <c:catAx>
        <c:axId val="65304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7443"/>
        <c:crosses val="autoZero"/>
        <c:auto val="1"/>
        <c:lblAlgn val="ctr"/>
        <c:lblOffset val="100"/>
        <c:noMultiLvlLbl val="0"/>
      </c:catAx>
      <c:valAx>
        <c:axId val="24974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0447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6251604</c:v>
              </c:pt>
              <c:pt idx="1">
                <c:v>6484383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DA-4633-9028-7D39138AF12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6164452</c:v>
              </c:pt>
              <c:pt idx="1">
                <c:v>6811162</c:v>
              </c:pt>
              <c:pt idx="2">
                <c:v>7341603</c:v>
              </c:pt>
              <c:pt idx="3">
                <c:v>6633535</c:v>
              </c:pt>
              <c:pt idx="4">
                <c:v>6510902</c:v>
              </c:pt>
              <c:pt idx="5">
                <c:v>6456129</c:v>
              </c:pt>
              <c:pt idx="6">
                <c:v>6414057</c:v>
              </c:pt>
              <c:pt idx="7">
                <c:v>6273282</c:v>
              </c:pt>
              <c:pt idx="8">
                <c:v>7778514</c:v>
              </c:pt>
              <c:pt idx="9">
                <c:v>7312375</c:v>
              </c:pt>
              <c:pt idx="10">
                <c:v>7541732</c:v>
              </c:pt>
              <c:pt idx="11">
                <c:v>6647968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DA-4633-9028-7D39138AF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6802"/>
        <c:axId val="25200233"/>
      </c:lineChart>
      <c:catAx>
        <c:axId val="113768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00233"/>
        <c:crosses val="autoZero"/>
        <c:auto val="1"/>
        <c:lblAlgn val="ctr"/>
        <c:lblOffset val="100"/>
        <c:noMultiLvlLbl val="0"/>
      </c:catAx>
      <c:valAx>
        <c:axId val="252002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768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19988879</c:v>
              </c:pt>
              <c:pt idx="1">
                <c:v>21914435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BD-4A8A-911C-BC71CB5D6F6A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21729993</c:v>
              </c:pt>
              <c:pt idx="1">
                <c:v>22085246</c:v>
              </c:pt>
              <c:pt idx="2">
                <c:v>23982688</c:v>
              </c:pt>
              <c:pt idx="3">
                <c:v>24030022</c:v>
              </c:pt>
              <c:pt idx="4">
                <c:v>25169558</c:v>
              </c:pt>
              <c:pt idx="5">
                <c:v>24265899</c:v>
              </c:pt>
              <c:pt idx="6">
                <c:v>24493382</c:v>
              </c:pt>
              <c:pt idx="7">
                <c:v>22176754</c:v>
              </c:pt>
              <c:pt idx="8">
                <c:v>22691692</c:v>
              </c:pt>
              <c:pt idx="9">
                <c:v>23361796</c:v>
              </c:pt>
              <c:pt idx="10">
                <c:v>23191071</c:v>
              </c:pt>
              <c:pt idx="11">
                <c:v>21416267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BD-4A8A-911C-BC71CB5D6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45055"/>
        <c:axId val="35301523"/>
      </c:lineChart>
      <c:catAx>
        <c:axId val="510450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01523"/>
        <c:crosses val="autoZero"/>
        <c:auto val="1"/>
        <c:lblAlgn val="ctr"/>
        <c:lblOffset val="100"/>
        <c:noMultiLvlLbl val="0"/>
      </c:catAx>
      <c:valAx>
        <c:axId val="3530152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450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13892435</c:v>
              </c:pt>
              <c:pt idx="1">
                <c:v>14907681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32-4EA8-B338-3D1C405D8C55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15061551</c:v>
              </c:pt>
              <c:pt idx="1">
                <c:v>14892079</c:v>
              </c:pt>
              <c:pt idx="2">
                <c:v>16084336</c:v>
              </c:pt>
              <c:pt idx="3">
                <c:v>16480739</c:v>
              </c:pt>
              <c:pt idx="4">
                <c:v>16956786</c:v>
              </c:pt>
              <c:pt idx="5">
                <c:v>16456704</c:v>
              </c:pt>
              <c:pt idx="6">
                <c:v>16728317</c:v>
              </c:pt>
              <c:pt idx="7">
                <c:v>15794798</c:v>
              </c:pt>
              <c:pt idx="8">
                <c:v>15298499</c:v>
              </c:pt>
              <c:pt idx="9">
                <c:v>16029631</c:v>
              </c:pt>
              <c:pt idx="10">
                <c:v>15828773</c:v>
              </c:pt>
              <c:pt idx="11">
                <c:v>14680557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32-4EA8-B338-3D1C405D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85209"/>
        <c:axId val="6215044"/>
      </c:lineChart>
      <c:catAx>
        <c:axId val="524852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5044"/>
        <c:crosses val="autoZero"/>
        <c:auto val="1"/>
        <c:lblAlgn val="ctr"/>
        <c:lblOffset val="100"/>
        <c:noMultiLvlLbl val="0"/>
      </c:catAx>
      <c:valAx>
        <c:axId val="621504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8520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554755</c:v>
                </c:pt>
                <c:pt idx="1">
                  <c:v>156492</c:v>
                </c:pt>
                <c:pt idx="2">
                  <c:v>722712</c:v>
                </c:pt>
                <c:pt idx="3">
                  <c:v>387387</c:v>
                </c:pt>
                <c:pt idx="4">
                  <c:v>34988</c:v>
                </c:pt>
                <c:pt idx="5">
                  <c:v>332373</c:v>
                </c:pt>
                <c:pt idx="6">
                  <c:v>45413</c:v>
                </c:pt>
                <c:pt idx="7">
                  <c:v>597677</c:v>
                </c:pt>
                <c:pt idx="8">
                  <c:v>701158</c:v>
                </c:pt>
                <c:pt idx="9">
                  <c:v>1380950</c:v>
                </c:pt>
                <c:pt idx="10">
                  <c:v>1314590</c:v>
                </c:pt>
                <c:pt idx="11">
                  <c:v>772</c:v>
                </c:pt>
                <c:pt idx="12">
                  <c:v>573431</c:v>
                </c:pt>
                <c:pt idx="13">
                  <c:v>1559949</c:v>
                </c:pt>
                <c:pt idx="14">
                  <c:v>741748</c:v>
                </c:pt>
                <c:pt idx="15">
                  <c:v>80765</c:v>
                </c:pt>
                <c:pt idx="16">
                  <c:v>164486</c:v>
                </c:pt>
                <c:pt idx="17">
                  <c:v>108981</c:v>
                </c:pt>
                <c:pt idx="18">
                  <c:v>6281</c:v>
                </c:pt>
                <c:pt idx="19">
                  <c:v>149482</c:v>
                </c:pt>
                <c:pt idx="20">
                  <c:v>129528</c:v>
                </c:pt>
                <c:pt idx="21">
                  <c:v>49921</c:v>
                </c:pt>
                <c:pt idx="22">
                  <c:v>538598</c:v>
                </c:pt>
                <c:pt idx="23">
                  <c:v>266763</c:v>
                </c:pt>
                <c:pt idx="24">
                  <c:v>1729384</c:v>
                </c:pt>
                <c:pt idx="25">
                  <c:v>324823</c:v>
                </c:pt>
                <c:pt idx="26">
                  <c:v>26507</c:v>
                </c:pt>
                <c:pt idx="27">
                  <c:v>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906605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1426500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72573"/>
        <c:axId val="22931101"/>
      </c:barChart>
      <c:catAx>
        <c:axId val="255725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31101"/>
        <c:crosses val="autoZero"/>
        <c:auto val="1"/>
        <c:lblAlgn val="ctr"/>
        <c:lblOffset val="100"/>
        <c:noMultiLvlLbl val="0"/>
      </c:catAx>
      <c:valAx>
        <c:axId val="229311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725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1370337.25</c:v>
              </c:pt>
              <c:pt idx="1">
                <c:v>1461264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E5-4E64-AB58-B14339CC66D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1416837.25</c:v>
              </c:pt>
              <c:pt idx="1">
                <c:v>1416593</c:v>
              </c:pt>
              <c:pt idx="2">
                <c:v>1503372</c:v>
              </c:pt>
              <c:pt idx="3">
                <c:v>1569291.75</c:v>
              </c:pt>
              <c:pt idx="4">
                <c:v>1672862.25</c:v>
              </c:pt>
              <c:pt idx="5">
                <c:v>1616634.75</c:v>
              </c:pt>
              <c:pt idx="6">
                <c:v>1674932.5</c:v>
              </c:pt>
              <c:pt idx="7">
                <c:v>1600489.25</c:v>
              </c:pt>
              <c:pt idx="8">
                <c:v>1550965.75</c:v>
              </c:pt>
              <c:pt idx="9">
                <c:v>1614214.75</c:v>
              </c:pt>
              <c:pt idx="10">
                <c:v>1574625.75</c:v>
              </c:pt>
              <c:pt idx="11">
                <c:v>1410859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E5-4E64-AB58-B14339CC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0472"/>
        <c:axId val="33813757"/>
      </c:lineChart>
      <c:catAx>
        <c:axId val="5654047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13757"/>
        <c:crosses val="autoZero"/>
        <c:auto val="1"/>
        <c:lblAlgn val="ctr"/>
        <c:lblOffset val="100"/>
        <c:noMultiLvlLbl val="0"/>
      </c:catAx>
      <c:valAx>
        <c:axId val="338137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54047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-4.4811930132652167E-2</c:v>
              </c:pt>
              <c:pt idx="1">
                <c:v>-1.396351142166297E-2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61-4F00-9842-56BE84DE909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-5.7898979499401482E-2</c:v>
              </c:pt>
              <c:pt idx="1">
                <c:v>-1.938040811522956E-2</c:v>
              </c:pt>
              <c:pt idx="2">
                <c:v>-9.3221357966862817E-3</c:v>
              </c:pt>
              <c:pt idx="3">
                <c:v>-1.4595888694263089E-2</c:v>
              </c:pt>
              <c:pt idx="4">
                <c:v>-2.591479803042018E-2</c:v>
              </c:pt>
              <c:pt idx="5">
                <c:v>-2.8788547114523722E-2</c:v>
              </c:pt>
              <c:pt idx="6">
                <c:v>-2.0512849440631701E-2</c:v>
              </c:pt>
              <c:pt idx="7">
                <c:v>-2.2249707522550621E-2</c:v>
              </c:pt>
              <c:pt idx="8">
                <c:v>-1.6418426059928048E-2</c:v>
              </c:pt>
              <c:pt idx="9">
                <c:v>-8.8493361021355632E-3</c:v>
              </c:pt>
              <c:pt idx="10">
                <c:v>-3.727777702757785E-3</c:v>
              </c:pt>
              <c:pt idx="11">
                <c:v>-2.5373060898551398E-3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61-4F00-9842-56BE84DE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60910"/>
        <c:axId val="56052552"/>
      </c:lineChart>
      <c:catAx>
        <c:axId val="623609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52552"/>
        <c:crosses val="autoZero"/>
        <c:auto val="1"/>
        <c:lblAlgn val="ctr"/>
        <c:lblOffset val="100"/>
        <c:noMultiLvlLbl val="0"/>
      </c:catAx>
      <c:valAx>
        <c:axId val="560525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609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-2.5727352101832749E-2</c:v>
              </c:pt>
              <c:pt idx="1">
                <c:v>3.8667845310220487E-2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9A-4BFC-B763-6E21DA4B458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-0.1057306359087469</c:v>
              </c:pt>
              <c:pt idx="1">
                <c:v>-6.9269903333315175E-2</c:v>
              </c:pt>
              <c:pt idx="2">
                <c:v>-4.3178695411752899E-2</c:v>
              </c:pt>
              <c:pt idx="3">
                <c:v>-3.4125514457891908E-2</c:v>
              </c:pt>
              <c:pt idx="4">
                <c:v>-4.2270518654466287E-2</c:v>
              </c:pt>
              <c:pt idx="5">
                <c:v>-5.3150673897488072E-2</c:v>
              </c:pt>
              <c:pt idx="6">
                <c:v>-3.2210467996360292E-2</c:v>
              </c:pt>
              <c:pt idx="7">
                <c:v>-3.1148807426284009E-2</c:v>
              </c:pt>
              <c:pt idx="8">
                <c:v>-1.9833373030963771E-2</c:v>
              </c:pt>
              <c:pt idx="9">
                <c:v>6.7227029709671093E-4</c:v>
              </c:pt>
              <c:pt idx="10">
                <c:v>2.9526921060736289E-3</c:v>
              </c:pt>
              <c:pt idx="11">
                <c:v>8.8894949698441472E-3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9A-4BFC-B763-6E21DA4B4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4350"/>
        <c:axId val="1056469"/>
      </c:lineChart>
      <c:catAx>
        <c:axId val="395443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6469"/>
        <c:crosses val="autoZero"/>
        <c:auto val="1"/>
        <c:lblAlgn val="ctr"/>
        <c:lblOffset val="100"/>
        <c:noMultiLvlLbl val="0"/>
      </c:catAx>
      <c:valAx>
        <c:axId val="10564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443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1.413783414973468E-2</c:v>
              </c:pt>
              <c:pt idx="1">
                <c:v>-1.8467488320783931E-2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14-4E09-9319-6DFFF298E8A5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-0.18080437410946909</c:v>
              </c:pt>
              <c:pt idx="1">
                <c:v>-4.6518789892298851E-2</c:v>
              </c:pt>
              <c:pt idx="2">
                <c:v>4.4390719807849699E-3</c:v>
              </c:pt>
              <c:pt idx="3">
                <c:v>-9.7828519897775745E-3</c:v>
              </c:pt>
              <c:pt idx="4">
                <c:v>-4.4312845776854133E-2</c:v>
              </c:pt>
              <c:pt idx="5">
                <c:v>-4.7517759518998393E-2</c:v>
              </c:pt>
              <c:pt idx="6">
                <c:v>-5.757839200334236E-2</c:v>
              </c:pt>
              <c:pt idx="7">
                <c:v>-6.6330360606853822E-2</c:v>
              </c:pt>
              <c:pt idx="8">
                <c:v>-5.3419331650199631E-2</c:v>
              </c:pt>
              <c:pt idx="9">
                <c:v>-4.5067661577654183E-2</c:v>
              </c:pt>
              <c:pt idx="10">
                <c:v>-3.4229454685126948E-2</c:v>
              </c:pt>
              <c:pt idx="11">
                <c:v>-3.3951795834218257E-2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14-4E09-9319-6DFFF298E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944"/>
        <c:axId val="43365369"/>
      </c:lineChart>
      <c:catAx>
        <c:axId val="33519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5369"/>
        <c:crosses val="autoZero"/>
        <c:auto val="1"/>
        <c:lblAlgn val="ctr"/>
        <c:lblOffset val="100"/>
        <c:noMultiLvlLbl val="0"/>
      </c:catAx>
      <c:valAx>
        <c:axId val="433653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19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-8.0124922267577392E-2</c:v>
              </c:pt>
              <c:pt idx="1">
                <c:v>-4.3636073741375681E-2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7F-4FC5-9FA5-C75FB7DF9022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2.4840722816197092E-2</c:v>
              </c:pt>
              <c:pt idx="1">
                <c:v>2.3611790588509152E-2</c:v>
              </c:pt>
              <c:pt idx="2">
                <c:v>8.2115842205185974E-3</c:v>
              </c:pt>
              <c:pt idx="3">
                <c:v>-2.188594935851107E-3</c:v>
              </c:pt>
              <c:pt idx="4">
                <c:v>-9.0415787147624105E-3</c:v>
              </c:pt>
              <c:pt idx="5">
                <c:v>-6.6309896444516356E-3</c:v>
              </c:pt>
              <c:pt idx="6">
                <c:v>-9.8548519982188942E-4</c:v>
              </c:pt>
              <c:pt idx="7">
                <c:v>-2.3708388273433472E-3</c:v>
              </c:pt>
              <c:pt idx="8">
                <c:v>-2.230273997186782E-3</c:v>
              </c:pt>
              <c:pt idx="9">
                <c:v>-3.4010144040430572E-3</c:v>
              </c:pt>
              <c:pt idx="10">
                <c:v>1.8652408063684069E-3</c:v>
              </c:pt>
              <c:pt idx="11">
                <c:v>3.0930145779350943E-4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7F-4FC5-9FA5-C75FB7DF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46752"/>
        <c:axId val="47849491"/>
      </c:lineChart>
      <c:catAx>
        <c:axId val="383467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9491"/>
        <c:crosses val="autoZero"/>
        <c:auto val="1"/>
        <c:lblAlgn val="ctr"/>
        <c:lblOffset val="100"/>
        <c:noMultiLvlLbl val="0"/>
      </c:catAx>
      <c:valAx>
        <c:axId val="4784949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67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-7.762255029379117E-2</c:v>
              </c:pt>
              <c:pt idx="1">
                <c:v>-3.8509990274968382E-2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F4-4B2E-B38A-25E06077C837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2.5922305218464281E-2</c:v>
              </c:pt>
              <c:pt idx="1">
                <c:v>9.774034901112838E-3</c:v>
              </c:pt>
              <c:pt idx="2">
                <c:v>-1.2844079188240711E-2</c:v>
              </c:pt>
              <c:pt idx="3">
                <c:v>-1.890732793012917E-2</c:v>
              </c:pt>
              <c:pt idx="4">
                <c:v>-2.4988097199382001E-2</c:v>
              </c:pt>
              <c:pt idx="5">
                <c:v>-2.5481129873971109E-2</c:v>
              </c:pt>
              <c:pt idx="6">
                <c:v>-1.837848346298954E-2</c:v>
              </c:pt>
              <c:pt idx="7">
                <c:v>-1.8656745208824991E-2</c:v>
              </c:pt>
              <c:pt idx="8">
                <c:v>-1.9657852266045991E-2</c:v>
              </c:pt>
              <c:pt idx="9">
                <c:v>-1.9325446071956631E-2</c:v>
              </c:pt>
              <c:pt idx="10">
                <c:v>-1.229886423731053E-2</c:v>
              </c:pt>
              <c:pt idx="11">
                <c:v>-1.397486465811537E-2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F4-4B2E-B38A-25E06077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6404"/>
        <c:axId val="37297278"/>
      </c:lineChart>
      <c:catAx>
        <c:axId val="32686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97278"/>
        <c:crosses val="autoZero"/>
        <c:auto val="1"/>
        <c:lblAlgn val="ctr"/>
        <c:lblOffset val="100"/>
        <c:noMultiLvlLbl val="0"/>
      </c:catAx>
      <c:valAx>
        <c:axId val="3729727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864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-3.2819577548515173E-2</c:v>
              </c:pt>
              <c:pt idx="1">
                <c:v>-6.4550733161683471E-4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94-43B0-9F87-06D443268A9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5.073454187865778E-2</c:v>
              </c:pt>
              <c:pt idx="1">
                <c:v>3.3138265269474047E-2</c:v>
              </c:pt>
              <c:pt idx="2">
                <c:v>8.2033883292638166E-3</c:v>
              </c:pt>
              <c:pt idx="3">
                <c:v>5.029962170311153E-3</c:v>
              </c:pt>
              <c:pt idx="4">
                <c:v>3.0411353130683771E-3</c:v>
              </c:pt>
              <c:pt idx="5">
                <c:v>5.4961402692326189E-3</c:v>
              </c:pt>
              <c:pt idx="6">
                <c:v>1.7565617711098321E-2</c:v>
              </c:pt>
              <c:pt idx="7">
                <c:v>2.0069004886118069E-2</c:v>
              </c:pt>
              <c:pt idx="8">
                <c:v>2.1375568902220369E-2</c:v>
              </c:pt>
              <c:pt idx="9">
                <c:v>2.334546713988073E-2</c:v>
              </c:pt>
              <c:pt idx="10">
                <c:v>3.0442529757925829E-2</c:v>
              </c:pt>
              <c:pt idx="11">
                <c:v>2.699396805713361E-2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94-43B0-9F87-06D44326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41900"/>
        <c:axId val="17914449"/>
      </c:lineChart>
      <c:catAx>
        <c:axId val="48419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14449"/>
        <c:crosses val="autoZero"/>
        <c:auto val="1"/>
        <c:lblAlgn val="ctr"/>
        <c:lblOffset val="100"/>
        <c:noMultiLvlLbl val="0"/>
      </c:catAx>
      <c:valAx>
        <c:axId val="179144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19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F-47C7-949D-8C891A82182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F-47C7-949D-8C891A82182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4F-47C7-949D-8C891A82182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F-47C7-949D-8C891A82182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4F-47C7-949D-8C891A8218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4F-47C7-949D-8C891A82182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4F-47C7-949D-8C891A82182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4F-47C7-949D-8C891A82182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4F-47C7-949D-8C891A82182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4F-47C7-949D-8C891A82182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4F-47C7-949D-8C891A82182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556.48759119199985</c:v>
              </c:pt>
              <c:pt idx="1">
                <c:v>555.05283387199995</c:v>
              </c:pt>
              <c:pt idx="2">
                <c:v>551.62924740199992</c:v>
              </c:pt>
              <c:pt idx="3">
                <c:v>549.58627802599983</c:v>
              </c:pt>
              <c:pt idx="4">
                <c:v>550.96729207099986</c:v>
              </c:pt>
              <c:pt idx="5">
                <c:v>549.36379371200007</c:v>
              </c:pt>
              <c:pt idx="6">
                <c:v>550.82068221400004</c:v>
              </c:pt>
              <c:pt idx="7">
                <c:v>553.6108615170001</c:v>
              </c:pt>
              <c:pt idx="8">
                <c:v>555.84456982100005</c:v>
              </c:pt>
              <c:pt idx="9">
                <c:v>556.3426081140002</c:v>
              </c:pt>
              <c:pt idx="10">
                <c:v>554.40895788300008</c:v>
              </c:pt>
              <c:pt idx="11">
                <c:v>555.12590974900013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44F-47C7-949D-8C891A8218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13436"/>
        <c:axId val="59892253"/>
      </c:lineChart>
      <c:catAx>
        <c:axId val="100134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92253"/>
        <c:crosses val="autoZero"/>
        <c:auto val="1"/>
        <c:lblAlgn val="ctr"/>
        <c:lblOffset val="100"/>
        <c:noMultiLvlLbl val="0"/>
      </c:catAx>
      <c:valAx>
        <c:axId val="598922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134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F-49AA-A9A9-209A4AF15A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F-49AA-A9A9-209A4AF15A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6F-49AA-A9A9-209A4AF15A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F-49AA-A9A9-209A4AF15A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6F-49AA-A9A9-209A4AF15A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F-49AA-A9A9-209A4AF15A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6F-49AA-A9A9-209A4AF15A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F-49AA-A9A9-209A4AF15A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6F-49AA-A9A9-209A4AF15A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F-49AA-A9A9-209A4AF15A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6F-49AA-A9A9-209A4AF15A7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176.842814</c:v>
              </c:pt>
              <c:pt idx="1">
                <c:v>176.71105399999999</c:v>
              </c:pt>
              <c:pt idx="2">
                <c:v>175.539839</c:v>
              </c:pt>
              <c:pt idx="3">
                <c:v>173.907668</c:v>
              </c:pt>
              <c:pt idx="4">
                <c:v>175.35052899999999</c:v>
              </c:pt>
              <c:pt idx="5">
                <c:v>174.98871600000001</c:v>
              </c:pt>
              <c:pt idx="6">
                <c:v>176.09426099999999</c:v>
              </c:pt>
              <c:pt idx="7">
                <c:v>178.88866200000001</c:v>
              </c:pt>
              <c:pt idx="8">
                <c:v>179.272716</c:v>
              </c:pt>
              <c:pt idx="9">
                <c:v>180.377332</c:v>
              </c:pt>
              <c:pt idx="10">
                <c:v>180.01602</c:v>
              </c:pt>
              <c:pt idx="11">
                <c:v>181.45340400000001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6F-49AA-A9A9-209A4AF15A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289196"/>
        <c:axId val="11885853"/>
      </c:lineChart>
      <c:catAx>
        <c:axId val="442891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85853"/>
        <c:crosses val="autoZero"/>
        <c:auto val="1"/>
        <c:lblAlgn val="ctr"/>
        <c:lblOffset val="100"/>
        <c:noMultiLvlLbl val="0"/>
      </c:catAx>
      <c:valAx>
        <c:axId val="118858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891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C-4258-B677-4B6419D9583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C-4258-B677-4B6419D9583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C-4258-B677-4B6419D9583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C-4258-B677-4B6419D9583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C-4258-B677-4B6419D958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C-4258-B677-4B6419D958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C-4258-B677-4B6419D9583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C-4258-B677-4B6419D9583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7C-4258-B677-4B6419D9583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C-4258-B677-4B6419D9583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C-4258-B677-4B6419D9583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84.853377999999992</c:v>
              </c:pt>
              <c:pt idx="1">
                <c:v>84.497326999999999</c:v>
              </c:pt>
              <c:pt idx="2">
                <c:v>83.212052999999997</c:v>
              </c:pt>
              <c:pt idx="3">
                <c:v>82.772154999999998</c:v>
              </c:pt>
              <c:pt idx="4">
                <c:v>81.932886999999994</c:v>
              </c:pt>
              <c:pt idx="5">
                <c:v>81.026380000000003</c:v>
              </c:pt>
              <c:pt idx="6">
                <c:v>81.355896999999999</c:v>
              </c:pt>
              <c:pt idx="7">
                <c:v>81.568699999999993</c:v>
              </c:pt>
              <c:pt idx="8">
                <c:v>82.096963000000002</c:v>
              </c:pt>
              <c:pt idx="9">
                <c:v>81.885711000000001</c:v>
              </c:pt>
              <c:pt idx="10">
                <c:v>81.97286299999999</c:v>
              </c:pt>
              <c:pt idx="11">
                <c:v>81.646084000000002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B7C-4258-B677-4B6419D958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822221"/>
        <c:axId val="51824696"/>
      </c:lineChart>
      <c:catAx>
        <c:axId val="108222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24696"/>
        <c:crosses val="autoZero"/>
        <c:auto val="1"/>
        <c:lblAlgn val="ctr"/>
        <c:lblOffset val="100"/>
        <c:noMultiLvlLbl val="0"/>
      </c:catAx>
      <c:valAx>
        <c:axId val="518246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222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77246</c:v>
                </c:pt>
                <c:pt idx="1">
                  <c:v>222431</c:v>
                </c:pt>
                <c:pt idx="2">
                  <c:v>250687</c:v>
                </c:pt>
                <c:pt idx="3">
                  <c:v>201518</c:v>
                </c:pt>
                <c:pt idx="4">
                  <c:v>9527621</c:v>
                </c:pt>
                <c:pt idx="5">
                  <c:v>384211</c:v>
                </c:pt>
                <c:pt idx="6">
                  <c:v>2089513</c:v>
                </c:pt>
                <c:pt idx="7">
                  <c:v>7815900</c:v>
                </c:pt>
                <c:pt idx="8">
                  <c:v>1221800</c:v>
                </c:pt>
                <c:pt idx="9">
                  <c:v>101538</c:v>
                </c:pt>
                <c:pt idx="10">
                  <c:v>267647</c:v>
                </c:pt>
                <c:pt idx="11">
                  <c:v>89940</c:v>
                </c:pt>
                <c:pt idx="12">
                  <c:v>140603</c:v>
                </c:pt>
                <c:pt idx="13">
                  <c:v>277010</c:v>
                </c:pt>
                <c:pt idx="14">
                  <c:v>276527</c:v>
                </c:pt>
                <c:pt idx="15">
                  <c:v>3321770</c:v>
                </c:pt>
                <c:pt idx="16">
                  <c:v>924498</c:v>
                </c:pt>
                <c:pt idx="17">
                  <c:v>188219</c:v>
                </c:pt>
                <c:pt idx="18">
                  <c:v>71364</c:v>
                </c:pt>
                <c:pt idx="19">
                  <c:v>18267</c:v>
                </c:pt>
                <c:pt idx="20">
                  <c:v>392747</c:v>
                </c:pt>
                <c:pt idx="21">
                  <c:v>1471599</c:v>
                </c:pt>
                <c:pt idx="22">
                  <c:v>555971</c:v>
                </c:pt>
                <c:pt idx="23">
                  <c:v>254880</c:v>
                </c:pt>
                <c:pt idx="24">
                  <c:v>243790</c:v>
                </c:pt>
                <c:pt idx="25">
                  <c:v>10646823</c:v>
                </c:pt>
                <c:pt idx="26">
                  <c:v>718745</c:v>
                </c:pt>
                <c:pt idx="27">
                  <c:v>150449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272062</c:v>
                </c:pt>
                <c:pt idx="3">
                  <c:v>225546</c:v>
                </c:pt>
                <c:pt idx="4">
                  <c:v>10577842</c:v>
                </c:pt>
                <c:pt idx="5">
                  <c:v>404495</c:v>
                </c:pt>
                <c:pt idx="6">
                  <c:v>2230126</c:v>
                </c:pt>
                <c:pt idx="7">
                  <c:v>7584430</c:v>
                </c:pt>
                <c:pt idx="8">
                  <c:v>1302014</c:v>
                </c:pt>
                <c:pt idx="9">
                  <c:v>149216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232575</c:v>
                </c:pt>
                <c:pt idx="14">
                  <c:v>235360</c:v>
                </c:pt>
                <c:pt idx="15">
                  <c:v>3383238</c:v>
                </c:pt>
                <c:pt idx="16">
                  <c:v>505951</c:v>
                </c:pt>
                <c:pt idx="17">
                  <c:v>173127</c:v>
                </c:pt>
                <c:pt idx="18">
                  <c:v>77484</c:v>
                </c:pt>
                <c:pt idx="19">
                  <c:v>124287</c:v>
                </c:pt>
                <c:pt idx="20">
                  <c:v>365818</c:v>
                </c:pt>
                <c:pt idx="21">
                  <c:v>1699516</c:v>
                </c:pt>
                <c:pt idx="22">
                  <c:v>539295</c:v>
                </c:pt>
                <c:pt idx="23">
                  <c:v>272651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16580"/>
        <c:axId val="61315799"/>
      </c:barChart>
      <c:catAx>
        <c:axId val="461165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315799"/>
        <c:crosses val="autoZero"/>
        <c:auto val="1"/>
        <c:lblAlgn val="ctr"/>
        <c:lblOffset val="100"/>
        <c:noMultiLvlLbl val="0"/>
      </c:catAx>
      <c:valAx>
        <c:axId val="613157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165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90-42A5-AC5E-B434A100D1C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90-42A5-AC5E-B434A100D1C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0-42A5-AC5E-B434A100D1C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0-42A5-AC5E-B434A100D1C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0-42A5-AC5E-B434A100D1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0-42A5-AC5E-B434A100D1C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0-42A5-AC5E-B434A100D1C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0-42A5-AC5E-B434A100D1C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0-42A5-AC5E-B434A100D1C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0-42A5-AC5E-B434A100D1C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0-42A5-AC5E-B434A100D1C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279.06041900000002</c:v>
              </c:pt>
              <c:pt idx="1">
                <c:v>278.30680999999998</c:v>
              </c:pt>
              <c:pt idx="2">
                <c:v>277.44073100000003</c:v>
              </c:pt>
              <c:pt idx="3">
                <c:v>277.56525599999998</c:v>
              </c:pt>
              <c:pt idx="4">
                <c:v>278.34471300000001</c:v>
              </c:pt>
              <c:pt idx="5">
                <c:v>278.06160599999998</c:v>
              </c:pt>
              <c:pt idx="6">
                <c:v>278.03742299999999</c:v>
              </c:pt>
              <c:pt idx="7">
                <c:v>277.70971600000001</c:v>
              </c:pt>
              <c:pt idx="8">
                <c:v>278.987031</c:v>
              </c:pt>
              <c:pt idx="9">
                <c:v>278.59436799999997</c:v>
              </c:pt>
              <c:pt idx="10">
                <c:v>276.85325399999999</c:v>
              </c:pt>
              <c:pt idx="11">
                <c:v>276.68244299999998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90-42A5-AC5E-B434A100D1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123265"/>
        <c:axId val="5664046"/>
      </c:lineChart>
      <c:catAx>
        <c:axId val="451232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4046"/>
        <c:crosses val="autoZero"/>
        <c:auto val="1"/>
        <c:lblAlgn val="ctr"/>
        <c:lblOffset val="100"/>
        <c:noMultiLvlLbl val="0"/>
      </c:catAx>
      <c:valAx>
        <c:axId val="56640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232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A9-4BB9-B372-F226033EB3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9-4BB9-B372-F226033EB3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9-4BB9-B372-F226033EB3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9-4BB9-B372-F226033EB3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9-4BB9-B372-F226033EB3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9-4BB9-B372-F226033EB3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9-4BB9-B372-F226033EB3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9-4BB9-B372-F226033EB3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9-4BB9-B372-F226033EB3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A9-4BB9-B372-F226033EB3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9-4BB9-B372-F226033EB36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192.39076700000001</c:v>
              </c:pt>
              <c:pt idx="1">
                <c:v>191.78493399999999</c:v>
              </c:pt>
              <c:pt idx="2">
                <c:v>190.95293799999999</c:v>
              </c:pt>
              <c:pt idx="3">
                <c:v>190.48139900000001</c:v>
              </c:pt>
              <c:pt idx="4">
                <c:v>190.880481</c:v>
              </c:pt>
              <c:pt idx="5">
                <c:v>190.54765599999999</c:v>
              </c:pt>
              <c:pt idx="6">
                <c:v>190.10722000000001</c:v>
              </c:pt>
              <c:pt idx="7">
                <c:v>189.84103899999999</c:v>
              </c:pt>
              <c:pt idx="8">
                <c:v>190.80305100000001</c:v>
              </c:pt>
              <c:pt idx="9">
                <c:v>190.29276999999999</c:v>
              </c:pt>
              <c:pt idx="10">
                <c:v>189.12365399999999</c:v>
              </c:pt>
              <c:pt idx="11">
                <c:v>189.13925599999999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2A9-4BB9-B372-F226033EB3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3489"/>
        <c:axId val="10730421"/>
      </c:lineChart>
      <c:catAx>
        <c:axId val="47434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30421"/>
        <c:crosses val="autoZero"/>
        <c:auto val="1"/>
        <c:lblAlgn val="ctr"/>
        <c:lblOffset val="100"/>
        <c:noMultiLvlLbl val="0"/>
      </c:catAx>
      <c:valAx>
        <c:axId val="107304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34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6-4B83-8154-38169CF2620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6-4B83-8154-38169CF2620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6-4B83-8154-38169CF2620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B83-8154-38169CF2620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6-4B83-8154-38169CF262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6-4B83-8154-38169CF2620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76-4B83-8154-38169CF2620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76-4B83-8154-38169CF2620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76-4B83-8154-38169CF2620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76-4B83-8154-38169CF2620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76-4B83-8154-38169CF2620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18.1675045</c:v>
              </c:pt>
              <c:pt idx="1">
                <c:v>18.161776249999999</c:v>
              </c:pt>
              <c:pt idx="2">
                <c:v>18.155196249999999</c:v>
              </c:pt>
              <c:pt idx="3">
                <c:v>18.182481500000002</c:v>
              </c:pt>
              <c:pt idx="4">
                <c:v>18.319868750000001</c:v>
              </c:pt>
              <c:pt idx="5">
                <c:v>18.377574249999999</c:v>
              </c:pt>
              <c:pt idx="6">
                <c:v>18.425672500000001</c:v>
              </c:pt>
              <c:pt idx="7">
                <c:v>18.48892425</c:v>
              </c:pt>
              <c:pt idx="8">
                <c:v>18.640679500000001</c:v>
              </c:pt>
              <c:pt idx="9">
                <c:v>18.621677999999999</c:v>
              </c:pt>
              <c:pt idx="10">
                <c:v>18.575178000000001</c:v>
              </c:pt>
              <c:pt idx="11">
                <c:v>18.619848999999999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076-4B83-8154-38169CF26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867430"/>
        <c:axId val="4661476"/>
      </c:lineChart>
      <c:catAx>
        <c:axId val="478674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1476"/>
        <c:crosses val="autoZero"/>
        <c:auto val="1"/>
        <c:lblAlgn val="ctr"/>
        <c:lblOffset val="100"/>
        <c:noMultiLvlLbl val="0"/>
      </c:catAx>
      <c:valAx>
        <c:axId val="46614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674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23-4014-89E4-02C0A8D52D7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23-4014-89E4-02C0A8D52D7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23-4014-89E4-02C0A8D52D7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23-4014-89E4-02C0A8D52D7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23-4014-89E4-02C0A8D52D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23-4014-89E4-02C0A8D52D7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23-4014-89E4-02C0A8D52D7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23-4014-89E4-02C0A8D52D7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23-4014-89E4-02C0A8D52D7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23-4014-89E4-02C0A8D52D7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23-4014-89E4-02C0A8D52D7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2.0626210731102181E-2</c:v>
              </c:pt>
              <c:pt idx="1">
                <c:v>1.4033341892126801E-2</c:v>
              </c:pt>
              <c:pt idx="2">
                <c:v>6.1845049717284932E-4</c:v>
              </c:pt>
              <c:pt idx="3">
                <c:v>-5.8944980559038403E-3</c:v>
              </c:pt>
              <c:pt idx="4">
                <c:v>-4.6352980630661629E-3</c:v>
              </c:pt>
              <c:pt idx="5">
                <c:v>-1.009147443094701E-2</c:v>
              </c:pt>
              <c:pt idx="6">
                <c:v>-9.5996219379329353E-3</c:v>
              </c:pt>
              <c:pt idx="7">
                <c:v>-6.2486562262781386E-3</c:v>
              </c:pt>
              <c:pt idx="8">
                <c:v>-1.4923708981444E-3</c:v>
              </c:pt>
              <c:pt idx="9">
                <c:v>-2.5373060898555592E-3</c:v>
              </c:pt>
              <c:pt idx="10">
                <c:v>-1.2555245534908749E-3</c:v>
              </c:pt>
              <c:pt idx="11">
                <c:v>-1.636282087273276E-3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23-4014-89E4-02C0A8D52D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124190"/>
        <c:axId val="18541836"/>
      </c:lineChart>
      <c:catAx>
        <c:axId val="1312419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41836"/>
        <c:crosses val="autoZero"/>
        <c:auto val="1"/>
        <c:lblAlgn val="ctr"/>
        <c:lblOffset val="100"/>
        <c:noMultiLvlLbl val="0"/>
      </c:catAx>
      <c:valAx>
        <c:axId val="185418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2419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DD-4856-A49A-6D22259CCE4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D-4856-A49A-6D22259CCE4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D-4856-A49A-6D22259CCE4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D-4856-A49A-6D22259CCE4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D-4856-A49A-6D22259CCE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D-4856-A49A-6D22259CCE4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D-4856-A49A-6D22259CCE4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D-4856-A49A-6D22259CCE4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DD-4856-A49A-6D22259CCE4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D-4856-A49A-6D22259CCE4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DD-4856-A49A-6D22259CCE4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7.992080377163157E-3</c:v>
              </c:pt>
              <c:pt idx="1">
                <c:v>6.9492532000933896E-3</c:v>
              </c:pt>
              <c:pt idx="2">
                <c:v>-9.4678517175286834E-3</c:v>
              </c:pt>
              <c:pt idx="3">
                <c:v>-2.7120366616796891E-2</c:v>
              </c:pt>
              <c:pt idx="4">
                <c:v>-1.9134263830797249E-2</c:v>
              </c:pt>
              <c:pt idx="5">
                <c:v>-2.4069498317345488E-2</c:v>
              </c:pt>
              <c:pt idx="6">
                <c:v>-1.7227744293724472E-2</c:v>
              </c:pt>
              <c:pt idx="7">
                <c:v>1.565889912142155E-3</c:v>
              </c:pt>
              <c:pt idx="8">
                <c:v>4.1169909244590944E-3</c:v>
              </c:pt>
              <c:pt idx="9">
                <c:v>8.8894949698440882E-3</c:v>
              </c:pt>
              <c:pt idx="10">
                <c:v>1.63071734117958E-2</c:v>
              </c:pt>
              <c:pt idx="11">
                <c:v>2.6803104292650221E-2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1DD-4856-A49A-6D22259CC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058311"/>
        <c:axId val="63168084"/>
      </c:lineChart>
      <c:catAx>
        <c:axId val="100583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68084"/>
        <c:crosses val="autoZero"/>
        <c:auto val="1"/>
        <c:lblAlgn val="ctr"/>
        <c:lblOffset val="100"/>
        <c:noMultiLvlLbl val="0"/>
      </c:catAx>
      <c:valAx>
        <c:axId val="631680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83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0F-4444-AF50-6CA819252B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0F-4444-AF50-6CA819252B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0F-4444-AF50-6CA819252B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0F-4444-AF50-6CA819252B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0F-4444-AF50-6CA819252B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0F-4444-AF50-6CA819252B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0F-4444-AF50-6CA819252B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0F-4444-AF50-6CA819252B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0F-4444-AF50-6CA819252B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0F-4444-AF50-6CA819252B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0F-4444-AF50-6CA819252B5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-2.7235942445200601E-2</c:v>
              </c:pt>
              <c:pt idx="1">
                <c:v>-2.335535206928363E-2</c:v>
              </c:pt>
              <c:pt idx="2">
                <c:v>-4.1993398034082183E-2</c:v>
              </c:pt>
              <c:pt idx="3">
                <c:v>-2.9292975207706781E-2</c:v>
              </c:pt>
              <c:pt idx="4">
                <c:v>-3.7752231304421298E-2</c:v>
              </c:pt>
              <c:pt idx="5">
                <c:v>-4.4959803894366587E-2</c:v>
              </c:pt>
              <c:pt idx="6">
                <c:v>-4.1427818142569753E-2</c:v>
              </c:pt>
              <c:pt idx="7">
                <c:v>-3.8389274359952513E-2</c:v>
              </c:pt>
              <c:pt idx="8">
                <c:v>-3.2870427892209897E-2</c:v>
              </c:pt>
              <c:pt idx="9">
                <c:v>-3.3951795834218292E-2</c:v>
              </c:pt>
              <c:pt idx="10">
                <c:v>-1.7147697734205901E-2</c:v>
              </c:pt>
              <c:pt idx="11">
                <c:v>-2.9530826194268028E-2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B0F-4444-AF50-6CA819252B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106446"/>
        <c:axId val="20831290"/>
      </c:lineChart>
      <c:catAx>
        <c:axId val="251064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31290"/>
        <c:crosses val="autoZero"/>
        <c:auto val="1"/>
        <c:lblAlgn val="ctr"/>
        <c:lblOffset val="100"/>
        <c:noMultiLvlLbl val="0"/>
      </c:catAx>
      <c:valAx>
        <c:axId val="208312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064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A2-4DBD-9514-203ADFD0C99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A2-4DBD-9514-203ADFD0C99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2-4DBD-9514-203ADFD0C99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2-4DBD-9514-203ADFD0C99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A2-4DBD-9514-203ADFD0C9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2-4DBD-9514-203ADFD0C9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2-4DBD-9514-203ADFD0C9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2-4DBD-9514-203ADFD0C99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A2-4DBD-9514-203ADFD0C99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2-4DBD-9514-203ADFD0C99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2-4DBD-9514-203ADFD0C99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4.491018818330194E-2</c:v>
              </c:pt>
              <c:pt idx="1">
                <c:v>3.2293263786585522E-2</c:v>
              </c:pt>
              <c:pt idx="2">
                <c:v>2.2150319268422591E-2</c:v>
              </c:pt>
              <c:pt idx="3">
                <c:v>1.6880042937639159E-2</c:v>
              </c:pt>
              <c:pt idx="4">
                <c:v>1.674403394974823E-2</c:v>
              </c:pt>
              <c:pt idx="5">
                <c:v>1.120601148791908E-2</c:v>
              </c:pt>
              <c:pt idx="6">
                <c:v>6.4009270383513289E-3</c:v>
              </c:pt>
              <c:pt idx="7">
                <c:v>-1.8191228259433701E-4</c:v>
              </c:pt>
              <c:pt idx="8">
                <c:v>5.6181487434395546E-3</c:v>
              </c:pt>
              <c:pt idx="9">
                <c:v>3.0930145779357139E-4</c:v>
              </c:pt>
              <c:pt idx="10">
                <c:v>-7.8186483677867864E-3</c:v>
              </c:pt>
              <c:pt idx="11">
                <c:v>-1.0147699592010079E-2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3A2-4DBD-9514-203ADFD0C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612754"/>
        <c:axId val="3743525"/>
      </c:lineChart>
      <c:catAx>
        <c:axId val="50612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3525"/>
        <c:crosses val="autoZero"/>
        <c:auto val="1"/>
        <c:lblAlgn val="ctr"/>
        <c:lblOffset val="100"/>
        <c:noMultiLvlLbl val="0"/>
      </c:catAx>
      <c:valAx>
        <c:axId val="37435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127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72-423C-8316-CCFD3DA6A7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72-423C-8316-CCFD3DA6A78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72-423C-8316-CCFD3DA6A78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72-423C-8316-CCFD3DA6A78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72-423C-8316-CCFD3DA6A7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72-423C-8316-CCFD3DA6A78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72-423C-8316-CCFD3DA6A78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72-423C-8316-CCFD3DA6A78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72-423C-8316-CCFD3DA6A78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72-423C-8316-CCFD3DA6A78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72-423C-8316-CCFD3DA6A78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5.0221708675795153E-2</c:v>
              </c:pt>
              <c:pt idx="1">
                <c:v>3.6095178425688747E-2</c:v>
              </c:pt>
              <c:pt idx="2">
                <c:v>2.3114213591220518E-2</c:v>
              </c:pt>
              <c:pt idx="3">
                <c:v>1.014420105599597E-2</c:v>
              </c:pt>
              <c:pt idx="4">
                <c:v>8.3321794083187403E-3</c:v>
              </c:pt>
              <c:pt idx="5">
                <c:v>4.6392809005444596E-6</c:v>
              </c:pt>
              <c:pt idx="6">
                <c:v>-8.254700986323929E-3</c:v>
              </c:pt>
              <c:pt idx="7">
                <c:v>-1.497317671554825E-2</c:v>
              </c:pt>
              <c:pt idx="8">
                <c:v>-8.5500332213567041E-3</c:v>
              </c:pt>
              <c:pt idx="9">
                <c:v>-1.3974864658115361E-2</c:v>
              </c:pt>
              <c:pt idx="10">
                <c:v>-2.1961418581766892E-2</c:v>
              </c:pt>
              <c:pt idx="11">
                <c:v>-2.142208305258736E-2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F72-423C-8316-CCFD3DA6A7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555333"/>
        <c:axId val="38232983"/>
      </c:lineChart>
      <c:catAx>
        <c:axId val="115553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32983"/>
        <c:crosses val="autoZero"/>
        <c:auto val="1"/>
        <c:lblAlgn val="ctr"/>
        <c:lblOffset val="100"/>
        <c:noMultiLvlLbl val="0"/>
      </c:catAx>
      <c:valAx>
        <c:axId val="382329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53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C-439C-A418-4913C3F6B2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C-439C-A418-4913C3F6B2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C-439C-A418-4913C3F6B2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C-439C-A418-4913C3F6B2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C-439C-A418-4913C3F6B2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C-439C-A418-4913C3F6B2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C-439C-A418-4913C3F6B2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C-439C-A418-4913C3F6B2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1C-439C-A418-4913C3F6B2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1C-439C-A418-4913C3F6B2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1C-439C-A418-4913C3F6B22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General</c:formatCode>
              <c:ptCount val="12"/>
              <c:pt idx="0">
                <c:v>8.105936412809088E-2</c:v>
              </c:pt>
              <c:pt idx="1">
                <c:v>6.7280299675455998E-2</c:v>
              </c:pt>
              <c:pt idx="2">
                <c:v>5.4174581297835721E-2</c:v>
              </c:pt>
              <c:pt idx="3">
                <c:v>4.3249888079670923E-2</c:v>
              </c:pt>
              <c:pt idx="4">
                <c:v>4.5295944830345457E-2</c:v>
              </c:pt>
              <c:pt idx="5">
                <c:v>3.9962450589250728E-2</c:v>
              </c:pt>
              <c:pt idx="6">
                <c:v>3.2900636637374983E-2</c:v>
              </c:pt>
              <c:pt idx="7">
                <c:v>2.735802734892839E-2</c:v>
              </c:pt>
              <c:pt idx="8">
                <c:v>3.3419335746257349E-2</c:v>
              </c:pt>
              <c:pt idx="9">
                <c:v>2.6993968057133659E-2</c:v>
              </c:pt>
              <c:pt idx="10">
                <c:v>2.0578890150185328E-2</c:v>
              </c:pt>
              <c:pt idx="11">
                <c:v>2.177172016129033E-2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1C-439C-A418-4913C3F6B2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7677747"/>
        <c:axId val="7209623"/>
      </c:lineChart>
      <c:catAx>
        <c:axId val="276777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09623"/>
        <c:crosses val="autoZero"/>
        <c:auto val="1"/>
        <c:lblAlgn val="ctr"/>
        <c:lblOffset val="100"/>
        <c:noMultiLvlLbl val="0"/>
      </c:catAx>
      <c:valAx>
        <c:axId val="72096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777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205898</c:v>
                </c:pt>
                <c:pt idx="2">
                  <c:v>25028</c:v>
                </c:pt>
                <c:pt idx="3">
                  <c:v>74</c:v>
                </c:pt>
                <c:pt idx="4">
                  <c:v>7360294</c:v>
                </c:pt>
                <c:pt idx="5">
                  <c:v>238507</c:v>
                </c:pt>
                <c:pt idx="6">
                  <c:v>36084</c:v>
                </c:pt>
                <c:pt idx="7">
                  <c:v>6184904</c:v>
                </c:pt>
                <c:pt idx="8">
                  <c:v>705686</c:v>
                </c:pt>
                <c:pt idx="9">
                  <c:v>67912</c:v>
                </c:pt>
                <c:pt idx="10">
                  <c:v>258492</c:v>
                </c:pt>
                <c:pt idx="11">
                  <c:v>11708</c:v>
                </c:pt>
                <c:pt idx="12">
                  <c:v>31032</c:v>
                </c:pt>
                <c:pt idx="13">
                  <c:v>165860</c:v>
                </c:pt>
                <c:pt idx="14">
                  <c:v>130211</c:v>
                </c:pt>
                <c:pt idx="15">
                  <c:v>2368141</c:v>
                </c:pt>
                <c:pt idx="16">
                  <c:v>845290</c:v>
                </c:pt>
                <c:pt idx="17">
                  <c:v>71647</c:v>
                </c:pt>
                <c:pt idx="18">
                  <c:v>3865</c:v>
                </c:pt>
                <c:pt idx="19">
                  <c:v>0</c:v>
                </c:pt>
                <c:pt idx="20">
                  <c:v>0</c:v>
                </c:pt>
                <c:pt idx="21">
                  <c:v>730158</c:v>
                </c:pt>
                <c:pt idx="22">
                  <c:v>238860</c:v>
                </c:pt>
                <c:pt idx="23">
                  <c:v>161950</c:v>
                </c:pt>
                <c:pt idx="24">
                  <c:v>21141</c:v>
                </c:pt>
                <c:pt idx="25">
                  <c:v>8408964</c:v>
                </c:pt>
                <c:pt idx="26">
                  <c:v>473193</c:v>
                </c:pt>
                <c:pt idx="27">
                  <c:v>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8302048</c:v>
                </c:pt>
                <c:pt idx="5">
                  <c:v>261068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88216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125635</c:v>
                </c:pt>
                <c:pt idx="15">
                  <c:v>2485579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818936</c:v>
                </c:pt>
                <c:pt idx="22">
                  <c:v>208450</c:v>
                </c:pt>
                <c:pt idx="23">
                  <c:v>181722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96073"/>
        <c:axId val="12658300"/>
      </c:barChart>
      <c:catAx>
        <c:axId val="236960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58300"/>
        <c:crosses val="autoZero"/>
        <c:auto val="1"/>
        <c:lblAlgn val="ctr"/>
        <c:lblOffset val="100"/>
        <c:noMultiLvlLbl val="0"/>
      </c:catAx>
      <c:valAx>
        <c:axId val="126583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960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1787.5709999999999</c:v>
                </c:pt>
                <c:pt idx="1">
                  <c:v>0</c:v>
                </c:pt>
                <c:pt idx="2">
                  <c:v>275.029</c:v>
                </c:pt>
                <c:pt idx="3">
                  <c:v>831.30399999999997</c:v>
                </c:pt>
                <c:pt idx="4">
                  <c:v>109.28100000000001</c:v>
                </c:pt>
                <c:pt idx="5">
                  <c:v>1136.1420000000001</c:v>
                </c:pt>
                <c:pt idx="6">
                  <c:v>122.54600000000001</c:v>
                </c:pt>
                <c:pt idx="7">
                  <c:v>0</c:v>
                </c:pt>
                <c:pt idx="8">
                  <c:v>0</c:v>
                </c:pt>
                <c:pt idx="9">
                  <c:v>8.0800000000000018</c:v>
                </c:pt>
                <c:pt idx="10">
                  <c:v>552.928</c:v>
                </c:pt>
                <c:pt idx="11">
                  <c:v>0</c:v>
                </c:pt>
                <c:pt idx="12">
                  <c:v>12.622999999999999</c:v>
                </c:pt>
                <c:pt idx="13">
                  <c:v>211.61799999999999</c:v>
                </c:pt>
                <c:pt idx="14">
                  <c:v>18.257000000000001</c:v>
                </c:pt>
                <c:pt idx="15">
                  <c:v>29.605000000000011</c:v>
                </c:pt>
                <c:pt idx="16">
                  <c:v>4.7430000000000003</c:v>
                </c:pt>
                <c:pt idx="17">
                  <c:v>239.18100000000001</c:v>
                </c:pt>
                <c:pt idx="18">
                  <c:v>0</c:v>
                </c:pt>
                <c:pt idx="19">
                  <c:v>47.055999999999997</c:v>
                </c:pt>
                <c:pt idx="20">
                  <c:v>2069.9209999999998</c:v>
                </c:pt>
                <c:pt idx="21">
                  <c:v>220.21600000000001</c:v>
                </c:pt>
                <c:pt idx="22">
                  <c:v>214.255</c:v>
                </c:pt>
                <c:pt idx="23">
                  <c:v>0</c:v>
                </c:pt>
                <c:pt idx="24">
                  <c:v>191.15899999999999</c:v>
                </c:pt>
                <c:pt idx="25">
                  <c:v>378.89200000000011</c:v>
                </c:pt>
                <c:pt idx="26">
                  <c:v>3248.3270000000002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1521.837</c:v>
                </c:pt>
                <c:pt idx="6">
                  <c:v>214.11199999999999</c:v>
                </c:pt>
                <c:pt idx="7">
                  <c:v>443.41699999999997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42.334999999999987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41.852999999999987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0039"/>
        <c:axId val="43123031"/>
      </c:barChart>
      <c:catAx>
        <c:axId val="5600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23031"/>
        <c:crosses val="autoZero"/>
        <c:auto val="1"/>
        <c:lblAlgn val="ctr"/>
        <c:lblOffset val="100"/>
        <c:noMultiLvlLbl val="0"/>
      </c:catAx>
      <c:valAx>
        <c:axId val="431230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00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5160</c:v>
                </c:pt>
                <c:pt idx="1">
                  <c:v>3895</c:v>
                </c:pt>
                <c:pt idx="2">
                  <c:v>9428</c:v>
                </c:pt>
                <c:pt idx="3">
                  <c:v>5890</c:v>
                </c:pt>
                <c:pt idx="4">
                  <c:v>463686</c:v>
                </c:pt>
                <c:pt idx="5">
                  <c:v>16702</c:v>
                </c:pt>
                <c:pt idx="6">
                  <c:v>6831</c:v>
                </c:pt>
                <c:pt idx="7">
                  <c:v>219054</c:v>
                </c:pt>
                <c:pt idx="8">
                  <c:v>3143</c:v>
                </c:pt>
                <c:pt idx="9">
                  <c:v>41167</c:v>
                </c:pt>
                <c:pt idx="10">
                  <c:v>4926</c:v>
                </c:pt>
                <c:pt idx="11">
                  <c:v>94146</c:v>
                </c:pt>
                <c:pt idx="12">
                  <c:v>1977</c:v>
                </c:pt>
                <c:pt idx="13">
                  <c:v>0</c:v>
                </c:pt>
                <c:pt idx="14">
                  <c:v>24640</c:v>
                </c:pt>
                <c:pt idx="15">
                  <c:v>502627</c:v>
                </c:pt>
                <c:pt idx="16">
                  <c:v>27323</c:v>
                </c:pt>
                <c:pt idx="17">
                  <c:v>3436</c:v>
                </c:pt>
                <c:pt idx="18">
                  <c:v>1107</c:v>
                </c:pt>
                <c:pt idx="19">
                  <c:v>2738</c:v>
                </c:pt>
                <c:pt idx="20">
                  <c:v>5440</c:v>
                </c:pt>
                <c:pt idx="21">
                  <c:v>204021</c:v>
                </c:pt>
                <c:pt idx="22">
                  <c:v>7798</c:v>
                </c:pt>
                <c:pt idx="23">
                  <c:v>9555</c:v>
                </c:pt>
                <c:pt idx="24">
                  <c:v>25866</c:v>
                </c:pt>
                <c:pt idx="25">
                  <c:v>89691</c:v>
                </c:pt>
                <c:pt idx="26">
                  <c:v>14963</c:v>
                </c:pt>
                <c:pt idx="27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6150</c:v>
                </c:pt>
                <c:pt idx="1">
                  <c:v>1293</c:v>
                </c:pt>
                <c:pt idx="2">
                  <c:v>10493</c:v>
                </c:pt>
                <c:pt idx="3">
                  <c:v>6983</c:v>
                </c:pt>
                <c:pt idx="4">
                  <c:v>541177</c:v>
                </c:pt>
                <c:pt idx="5">
                  <c:v>14789</c:v>
                </c:pt>
                <c:pt idx="6">
                  <c:v>14516</c:v>
                </c:pt>
                <c:pt idx="7">
                  <c:v>233190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121502</c:v>
                </c:pt>
                <c:pt idx="12">
                  <c:v>1553</c:v>
                </c:pt>
                <c:pt idx="13">
                  <c:v>6831</c:v>
                </c:pt>
                <c:pt idx="14">
                  <c:v>38413</c:v>
                </c:pt>
                <c:pt idx="15">
                  <c:v>459966</c:v>
                </c:pt>
                <c:pt idx="16">
                  <c:v>4969</c:v>
                </c:pt>
                <c:pt idx="17">
                  <c:v>5296</c:v>
                </c:pt>
                <c:pt idx="18">
                  <c:v>8</c:v>
                </c:pt>
                <c:pt idx="19">
                  <c:v>3392</c:v>
                </c:pt>
                <c:pt idx="20">
                  <c:v>5024</c:v>
                </c:pt>
                <c:pt idx="21">
                  <c:v>129705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39119"/>
        <c:axId val="58793104"/>
      </c:barChart>
      <c:catAx>
        <c:axId val="321391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93104"/>
        <c:crosses val="autoZero"/>
        <c:auto val="1"/>
        <c:lblAlgn val="ctr"/>
        <c:lblOffset val="100"/>
        <c:noMultiLvlLbl val="0"/>
      </c:catAx>
      <c:valAx>
        <c:axId val="587931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391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3761</c:v>
                </c:pt>
                <c:pt idx="1">
                  <c:v>354</c:v>
                </c:pt>
                <c:pt idx="2">
                  <c:v>4608</c:v>
                </c:pt>
                <c:pt idx="3">
                  <c:v>1764</c:v>
                </c:pt>
                <c:pt idx="4">
                  <c:v>443266</c:v>
                </c:pt>
                <c:pt idx="5">
                  <c:v>5097</c:v>
                </c:pt>
                <c:pt idx="6">
                  <c:v>22</c:v>
                </c:pt>
                <c:pt idx="7">
                  <c:v>179815</c:v>
                </c:pt>
                <c:pt idx="8">
                  <c:v>2562</c:v>
                </c:pt>
                <c:pt idx="9">
                  <c:v>4141</c:v>
                </c:pt>
                <c:pt idx="10">
                  <c:v>0</c:v>
                </c:pt>
                <c:pt idx="11">
                  <c:v>89312</c:v>
                </c:pt>
                <c:pt idx="12">
                  <c:v>1291</c:v>
                </c:pt>
                <c:pt idx="13">
                  <c:v>0</c:v>
                </c:pt>
                <c:pt idx="14">
                  <c:v>21282</c:v>
                </c:pt>
                <c:pt idx="15">
                  <c:v>425733</c:v>
                </c:pt>
                <c:pt idx="16">
                  <c:v>19960</c:v>
                </c:pt>
                <c:pt idx="17">
                  <c:v>2420</c:v>
                </c:pt>
                <c:pt idx="18">
                  <c:v>0</c:v>
                </c:pt>
                <c:pt idx="19">
                  <c:v>1762</c:v>
                </c:pt>
                <c:pt idx="20">
                  <c:v>2227</c:v>
                </c:pt>
                <c:pt idx="21">
                  <c:v>159933</c:v>
                </c:pt>
                <c:pt idx="22">
                  <c:v>5535</c:v>
                </c:pt>
                <c:pt idx="23">
                  <c:v>5790</c:v>
                </c:pt>
                <c:pt idx="24">
                  <c:v>10165</c:v>
                </c:pt>
                <c:pt idx="25">
                  <c:v>74143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518925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115778</c:v>
                </c:pt>
                <c:pt idx="12">
                  <c:v>746</c:v>
                </c:pt>
                <c:pt idx="13">
                  <c:v>6831</c:v>
                </c:pt>
                <c:pt idx="14">
                  <c:v>32447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29488"/>
        <c:axId val="39023525"/>
      </c:barChart>
      <c:catAx>
        <c:axId val="64129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23525"/>
        <c:crosses val="autoZero"/>
        <c:auto val="1"/>
        <c:lblAlgn val="ctr"/>
        <c:lblOffset val="100"/>
        <c:noMultiLvlLbl val="0"/>
      </c:catAx>
      <c:valAx>
        <c:axId val="390235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294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5BC8746-0604-4242-8A5F-448476D3247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FC3DB4CE-E459-45DC-AC7E-1DACEA7F1A3E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403C49BE-1D0E-4569-8AE6-8D90D48D05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21F7E49-7D8F-427D-99F9-574BCD181298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484B9E5-02B2-4F52-97AA-CC77C475CB02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129DBD9-90A8-4118-8543-6B9BA614749B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30154DC7-16A9-41BF-82B4-8D863D03BB2E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02492AE-32FA-4B8B-9372-5AE01CDC1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BCD230-C9C6-4D27-A29A-CF6C5FA8E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72500A-8521-4142-95F9-C3542752F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0200D1-26B4-4793-AA62-515BF9571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949D51-3642-4138-81B1-784C49C20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657D405-CC38-4C57-8F17-9187D1CC5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80ECF4-A07A-41BE-BA88-C04312775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9DCC3E1-147D-4ADA-9EA5-E0B189869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7DF962-4CF2-4D20-AF82-1FCFE1C9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152452-E5F0-4AD4-8CB4-AF737BCA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C7C221-67E7-408B-88FE-F0363808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DEFC34B-D190-4285-97B5-786818803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75BB6C-A9E4-4077-A319-952563B6C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D91DDC-C58D-4815-ABFC-FF97D5683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5B4C39-D808-4D9D-A31E-7F70CF26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22CE86-77B3-4EAA-8064-7230843B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53FCD018-CADF-477F-84DE-418FEDFC7C0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C7E38A9C-7DF4-472F-A082-AD711D43B78B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B10D794-EBD0-4860-933D-2CDD36E3C7A3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A56195-EA7B-47B4-A599-06CC6F9C0B9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3134497-3D22-4394-86FD-FB0FF5F70E98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E9C6CA9-35A1-461A-8782-9B1EEEA4EEB9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178A2891-EAC6-4023-89BE-F7F51C8B1536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0E7B1A-E020-4AD2-A74F-E030D190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77BC15-58BF-494F-9CF0-ACE1A2E3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AAA34EC-79B8-4DB2-8F18-9E741481C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45293C-2D05-4869-8F99-927693E49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51FAAE-3D4E-432F-8B78-AA11F62A6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33489DF-65F2-429D-BD4B-B28ED98C0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0B84E1D-60F9-4CE9-80DC-7F42C1F58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2D060A-59E8-4C84-B851-75DD52F2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27DD97-46D4-4638-8520-B355B8938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6CCEA2-5ACC-48FF-B233-F7B90A784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5EF25EF-EF1D-4FD9-92E2-5219605A2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13B4EC-0C6D-4E15-9094-4F34CD24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43BB4A-D92E-4F5F-968D-132A6C121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E268-3BFA-46A1-9733-B6ABD728A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999C8B-99C6-46F9-ACC0-A5712C44D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49D4556-4813-4F03-BCEB-51263C771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18CC1C-05D7-478A-8D9E-B5294854A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067A913-E679-4565-B102-4D3D4D342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8C61BF2-84D1-4F28-BEE6-F0080E0CD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6091ED-930D-4075-AA48-66B7BAD93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8350FB-D426-4F16-952C-AE5B4132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D2F8E39F-E3EC-48FB-A656-DDC6001F8ED3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3566C4-5EAD-4759-A44E-95ACC409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BB4CE9-02EE-4050-9740-146FF52A6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CD210A-DD3B-418F-8327-0723CD2F0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DAC29C-B927-4964-A49B-CD2958A2F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F4240E-13AB-4213-9787-D1A53A699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610D62-42EC-4947-9794-8DF4F9588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924AF60-2B8B-4C8A-A640-A0A7649FE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2BBC0-D950-454D-A874-8CEFC5F79F16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7"/>
      <c r="B1" s="18"/>
      <c r="C1" s="18"/>
      <c r="D1" s="19"/>
      <c r="E1" s="20"/>
      <c r="F1" s="19"/>
      <c r="H1" s="21"/>
      <c r="J1" s="21"/>
      <c r="K1" s="21"/>
    </row>
    <row r="2" spans="1:11" x14ac:dyDescent="0.25">
      <c r="A2" s="22"/>
      <c r="B2" s="19"/>
      <c r="C2" s="23"/>
      <c r="D2" s="19"/>
      <c r="E2" s="22"/>
      <c r="F2" s="19"/>
      <c r="G2" s="24"/>
      <c r="H2" s="19"/>
      <c r="I2" s="24"/>
      <c r="J2" s="19"/>
      <c r="K2" s="19"/>
    </row>
    <row r="3" spans="1:11" x14ac:dyDescent="0.25">
      <c r="A3" s="22"/>
      <c r="B3" s="18"/>
      <c r="C3" s="23"/>
      <c r="D3" s="19"/>
      <c r="E3" s="24"/>
      <c r="F3" s="19"/>
      <c r="G3" s="24"/>
      <c r="H3" s="19"/>
      <c r="I3" s="24"/>
      <c r="J3" s="19"/>
      <c r="K3" s="19"/>
    </row>
    <row r="4" spans="1:11" x14ac:dyDescent="0.25">
      <c r="A4" s="22"/>
      <c r="B4" s="19"/>
      <c r="C4" s="23"/>
      <c r="D4" s="21"/>
      <c r="E4" s="25"/>
      <c r="F4" s="19"/>
      <c r="G4" s="25"/>
      <c r="H4" s="21"/>
      <c r="I4" s="25"/>
      <c r="J4" s="21"/>
      <c r="K4" s="21"/>
    </row>
    <row r="5" spans="1:11" x14ac:dyDescent="0.25">
      <c r="A5" s="22"/>
      <c r="B5" s="19"/>
      <c r="C5" s="26"/>
      <c r="D5" s="19"/>
      <c r="E5" s="24"/>
      <c r="F5" s="19"/>
      <c r="G5" s="24"/>
      <c r="H5" s="19"/>
      <c r="I5" s="24"/>
      <c r="J5" s="19"/>
      <c r="K5" s="19"/>
    </row>
    <row r="6" spans="1:11" x14ac:dyDescent="0.25">
      <c r="A6" s="22"/>
      <c r="B6" s="19"/>
      <c r="C6" s="6"/>
      <c r="D6" s="19"/>
      <c r="E6" s="24"/>
      <c r="F6" s="19"/>
      <c r="G6" s="24"/>
      <c r="H6" s="19"/>
      <c r="I6" s="24"/>
      <c r="J6" s="19"/>
      <c r="K6" s="19"/>
    </row>
    <row r="7" spans="1:11" x14ac:dyDescent="0.25">
      <c r="A7" s="22"/>
      <c r="B7" s="19"/>
      <c r="C7" s="23"/>
      <c r="D7" s="19"/>
      <c r="E7" s="23"/>
      <c r="F7" s="19"/>
      <c r="G7" s="24"/>
      <c r="H7" s="19"/>
      <c r="I7" s="24"/>
      <c r="J7" s="19"/>
      <c r="K7" s="19"/>
    </row>
    <row r="8" spans="1:11" x14ac:dyDescent="0.25">
      <c r="A8" s="22"/>
      <c r="B8" s="19"/>
      <c r="C8" s="23"/>
      <c r="D8" s="21"/>
      <c r="E8" s="27"/>
      <c r="F8" s="19"/>
      <c r="G8" s="25"/>
      <c r="H8" s="21"/>
      <c r="I8" s="25"/>
      <c r="J8" s="21"/>
      <c r="K8" s="21"/>
    </row>
    <row r="9" spans="1:11" x14ac:dyDescent="0.25">
      <c r="A9" s="22"/>
      <c r="B9" s="19"/>
      <c r="C9" s="26"/>
      <c r="D9" s="19"/>
      <c r="E9" s="23"/>
      <c r="F9" s="19"/>
      <c r="G9" s="24"/>
      <c r="H9" s="19"/>
      <c r="I9" s="24"/>
      <c r="J9" s="19"/>
      <c r="K9" s="19"/>
    </row>
    <row r="10" spans="1:11" x14ac:dyDescent="0.25">
      <c r="A10" s="22"/>
      <c r="B10" s="19"/>
      <c r="C10" s="27"/>
      <c r="D10" s="21"/>
      <c r="E10" s="27"/>
      <c r="F10" s="19"/>
      <c r="G10" s="25"/>
      <c r="H10" s="21"/>
      <c r="I10" s="25"/>
      <c r="J10" s="21"/>
      <c r="K10" s="21"/>
    </row>
    <row r="11" spans="1:11" x14ac:dyDescent="0.25">
      <c r="A11" s="19"/>
      <c r="B11" s="19"/>
      <c r="C11" s="23"/>
      <c r="D11" s="19"/>
      <c r="E11" s="23"/>
      <c r="F11" s="19"/>
      <c r="G11" s="22"/>
      <c r="H11" s="19"/>
      <c r="I11" s="24"/>
      <c r="J11" s="19"/>
      <c r="K11" s="19"/>
    </row>
    <row r="12" spans="1:11" x14ac:dyDescent="0.25">
      <c r="A12" s="17"/>
      <c r="B12" s="18"/>
      <c r="C12" s="26"/>
      <c r="D12" s="18"/>
      <c r="E12" s="26"/>
      <c r="F12" s="18"/>
      <c r="G12" s="17"/>
      <c r="H12" s="18"/>
      <c r="I12" s="28"/>
      <c r="J12" s="18"/>
      <c r="K12" s="18"/>
    </row>
    <row r="13" spans="1:11" x14ac:dyDescent="0.25">
      <c r="A13" s="22"/>
      <c r="B13" s="19"/>
      <c r="C13" s="6"/>
      <c r="D13" s="29"/>
      <c r="E13" s="6"/>
      <c r="F13" s="19"/>
      <c r="G13" s="30"/>
      <c r="H13" s="29"/>
      <c r="J13" s="29"/>
      <c r="K13" s="29"/>
    </row>
    <row r="14" spans="1:11" x14ac:dyDescent="0.25">
      <c r="A14" s="22"/>
      <c r="B14" s="19"/>
      <c r="C14" s="23"/>
      <c r="D14" s="21"/>
      <c r="E14" s="27"/>
      <c r="F14" s="19"/>
      <c r="G14" s="20"/>
      <c r="H14" s="21"/>
      <c r="I14" s="25"/>
      <c r="J14" s="21"/>
      <c r="K14" s="21"/>
    </row>
    <row r="15" spans="1:11" x14ac:dyDescent="0.25">
      <c r="A15" s="22"/>
      <c r="B15" s="19"/>
      <c r="C15" s="23"/>
      <c r="D15" s="19"/>
      <c r="E15" s="23"/>
      <c r="F15" s="19"/>
      <c r="G15" s="22"/>
      <c r="H15" s="19"/>
      <c r="I15" s="24"/>
      <c r="J15" s="19"/>
      <c r="K15" s="19"/>
    </row>
    <row r="16" spans="1:11" x14ac:dyDescent="0.25">
      <c r="A16" s="22"/>
      <c r="B16" s="19"/>
      <c r="C16" s="26"/>
      <c r="D16" s="29"/>
      <c r="E16" s="6"/>
      <c r="F16" s="19"/>
      <c r="H16" s="29"/>
      <c r="J16" s="29"/>
      <c r="K16" s="29"/>
    </row>
    <row r="17" spans="1:11" x14ac:dyDescent="0.25">
      <c r="A17" s="22"/>
      <c r="B17" s="19"/>
      <c r="C17" s="23"/>
      <c r="D17" s="21"/>
      <c r="E17" s="27"/>
      <c r="F17" s="19"/>
      <c r="G17" s="25"/>
      <c r="H17" s="21"/>
      <c r="I17" s="25"/>
      <c r="J17" s="21"/>
      <c r="K17" s="21"/>
    </row>
    <row r="18" spans="1:11" x14ac:dyDescent="0.25">
      <c r="A18" s="22"/>
      <c r="B18" s="19"/>
      <c r="C18" s="23"/>
      <c r="D18" s="19"/>
      <c r="E18" s="19"/>
      <c r="F18" s="19"/>
      <c r="G18" s="24"/>
      <c r="H18" s="19"/>
      <c r="I18" s="24"/>
      <c r="J18" s="19"/>
      <c r="K18" s="19"/>
    </row>
    <row r="19" spans="1:11" x14ac:dyDescent="0.25">
      <c r="A19" s="22"/>
      <c r="B19" s="19"/>
      <c r="C19" s="23"/>
      <c r="D19" s="18"/>
      <c r="E19" s="18"/>
      <c r="F19" s="29"/>
      <c r="H19" s="29"/>
      <c r="J19" s="29"/>
      <c r="K19" s="29"/>
    </row>
    <row r="20" spans="1:11" x14ac:dyDescent="0.25">
      <c r="A20" s="22"/>
      <c r="B20" s="19"/>
      <c r="C20" s="23"/>
      <c r="D20" s="19"/>
      <c r="E20" s="23"/>
      <c r="F20" s="19"/>
      <c r="G20" s="24"/>
      <c r="H20" s="19"/>
      <c r="I20" s="24"/>
      <c r="J20" s="19"/>
      <c r="K20" s="19"/>
    </row>
    <row r="21" spans="1:11" x14ac:dyDescent="0.25">
      <c r="A21" s="22"/>
      <c r="B21" s="19"/>
      <c r="C21" s="28"/>
      <c r="D21" s="29"/>
      <c r="E21" s="6"/>
      <c r="F21" s="29"/>
      <c r="H21" s="29"/>
      <c r="J21" s="29"/>
      <c r="K21" s="29"/>
    </row>
    <row r="22" spans="1:11" x14ac:dyDescent="0.25">
      <c r="A22" s="22"/>
      <c r="B22" s="19"/>
      <c r="C22" s="23"/>
      <c r="D22" s="19"/>
      <c r="E22" s="23"/>
      <c r="F22" s="19"/>
      <c r="G22" s="24"/>
      <c r="H22" s="19"/>
      <c r="I22" s="24"/>
      <c r="J22" s="19"/>
      <c r="K22" s="19"/>
    </row>
    <row r="23" spans="1:11" x14ac:dyDescent="0.25">
      <c r="A23" s="22"/>
      <c r="B23" s="19"/>
      <c r="C23" s="23"/>
      <c r="D23" s="29"/>
      <c r="E23" s="6"/>
      <c r="F23" s="29"/>
      <c r="H23" s="29"/>
      <c r="J23" s="29"/>
      <c r="K23" s="29"/>
    </row>
    <row r="24" spans="1:11" x14ac:dyDescent="0.25">
      <c r="A24" s="22"/>
      <c r="B24" s="19"/>
      <c r="C24" s="23"/>
      <c r="D24" s="19"/>
      <c r="E24" s="23"/>
      <c r="F24" s="19"/>
      <c r="G24" s="24"/>
      <c r="H24" s="19"/>
      <c r="I24" s="24"/>
      <c r="J24" s="19"/>
      <c r="K24" s="19"/>
    </row>
    <row r="25" spans="1:11" x14ac:dyDescent="0.25">
      <c r="A25" s="22"/>
      <c r="B25" s="19"/>
      <c r="C25" s="23"/>
      <c r="D25" s="29"/>
      <c r="E25" s="6"/>
      <c r="F25" s="29"/>
      <c r="H25" s="29"/>
      <c r="J25" s="29"/>
      <c r="K25" s="29"/>
    </row>
    <row r="26" spans="1:11" x14ac:dyDescent="0.25">
      <c r="A26" s="22"/>
      <c r="B26" s="19"/>
      <c r="C26" s="28"/>
      <c r="D26" s="21"/>
      <c r="E26" s="27"/>
      <c r="F26" s="21"/>
      <c r="G26" s="25"/>
      <c r="H26" s="21"/>
      <c r="I26" s="25"/>
      <c r="J26" s="21"/>
      <c r="K26" s="21"/>
    </row>
    <row r="27" spans="1:11" x14ac:dyDescent="0.25">
      <c r="A27" s="22"/>
      <c r="B27" s="19"/>
      <c r="C27" s="27"/>
      <c r="D27" s="19"/>
      <c r="E27" s="23"/>
      <c r="F27" s="19"/>
      <c r="G27" s="24"/>
      <c r="H27" s="19"/>
      <c r="I27" s="24"/>
      <c r="J27" s="19"/>
      <c r="K27" s="19"/>
    </row>
    <row r="28" spans="1:11" ht="39" x14ac:dyDescent="0.7">
      <c r="A28" s="31" t="s">
        <v>163</v>
      </c>
      <c r="B28" s="19"/>
      <c r="C28" s="23"/>
      <c r="D28" s="21"/>
      <c r="E28" s="27"/>
      <c r="F28" s="21"/>
      <c r="G28" s="25"/>
      <c r="H28" s="21"/>
      <c r="I28" s="25"/>
      <c r="J28" s="21"/>
      <c r="K28" s="21"/>
    </row>
    <row r="29" spans="1:11" ht="17.25" x14ac:dyDescent="0.35">
      <c r="A29" s="32"/>
      <c r="B29" s="19"/>
      <c r="C29" s="23"/>
      <c r="D29" s="19"/>
      <c r="E29" s="23"/>
      <c r="F29" s="19"/>
      <c r="G29" s="22"/>
      <c r="H29" s="19"/>
      <c r="I29" s="24"/>
      <c r="J29" s="19"/>
      <c r="K29" s="19"/>
    </row>
    <row r="30" spans="1:11" x14ac:dyDescent="0.25">
      <c r="A30" s="22"/>
      <c r="B30" s="19"/>
      <c r="C30" s="26"/>
      <c r="D30" s="18"/>
      <c r="E30" s="26"/>
      <c r="F30" s="18"/>
      <c r="G30" s="17"/>
      <c r="H30" s="18"/>
      <c r="I30" s="28"/>
      <c r="J30" s="18"/>
      <c r="K30" s="18"/>
    </row>
    <row r="31" spans="1:11" x14ac:dyDescent="0.25">
      <c r="A31" s="22"/>
      <c r="B31" s="19"/>
      <c r="C31" s="23"/>
      <c r="D31" s="29"/>
      <c r="E31" s="6"/>
      <c r="F31" s="29"/>
      <c r="G31" s="30"/>
      <c r="H31" s="29"/>
      <c r="J31" s="29"/>
      <c r="K31" s="29"/>
    </row>
    <row r="32" spans="1:11" x14ac:dyDescent="0.25">
      <c r="A32" s="22"/>
      <c r="B32" s="19"/>
      <c r="C32" s="28"/>
      <c r="D32" s="21"/>
      <c r="E32" s="27"/>
      <c r="F32" s="21"/>
      <c r="G32" s="20"/>
      <c r="H32" s="21"/>
      <c r="I32" s="25"/>
      <c r="J32" s="21"/>
      <c r="K32" s="21"/>
    </row>
    <row r="33" spans="1:11" x14ac:dyDescent="0.25">
      <c r="A33" s="22"/>
      <c r="B33" s="19"/>
      <c r="C33" s="27"/>
      <c r="D33" s="19"/>
      <c r="E33" s="23"/>
      <c r="F33" s="19"/>
      <c r="G33" s="22"/>
      <c r="H33" s="19"/>
      <c r="I33" s="24"/>
      <c r="J33" s="19"/>
      <c r="K33" s="19"/>
    </row>
    <row r="34" spans="1:11" x14ac:dyDescent="0.25">
      <c r="A34" s="22"/>
      <c r="B34" s="19"/>
      <c r="C34" s="23"/>
      <c r="D34" s="19"/>
      <c r="E34" s="23"/>
      <c r="F34" s="19"/>
      <c r="G34" s="22"/>
      <c r="H34" s="19"/>
      <c r="I34" s="24"/>
      <c r="J34" s="19"/>
      <c r="K34" s="19"/>
    </row>
    <row r="35" spans="1:11" x14ac:dyDescent="0.25">
      <c r="A35" s="22"/>
      <c r="B35" s="19"/>
      <c r="D35" s="18"/>
      <c r="E35" s="26"/>
      <c r="F35" s="18"/>
      <c r="G35" s="17"/>
      <c r="H35" s="18"/>
      <c r="I35" s="28"/>
      <c r="J35" s="18"/>
      <c r="K35" s="18"/>
    </row>
    <row r="36" spans="1:11" x14ac:dyDescent="0.25">
      <c r="A36" s="22"/>
      <c r="B36" s="19"/>
      <c r="C36" s="23"/>
      <c r="D36" s="18"/>
      <c r="E36" s="26"/>
      <c r="F36" s="19"/>
      <c r="G36" s="22"/>
      <c r="H36" s="19"/>
      <c r="I36" s="22"/>
      <c r="J36" s="19"/>
      <c r="K36" s="19"/>
    </row>
    <row r="37" spans="1:11" x14ac:dyDescent="0.25">
      <c r="A37" s="22"/>
      <c r="B37" s="19"/>
      <c r="C37" s="23"/>
      <c r="D37" s="18"/>
      <c r="E37" s="26"/>
      <c r="F37" s="18"/>
      <c r="G37" s="17"/>
      <c r="H37" s="29"/>
      <c r="I37" s="30"/>
      <c r="J37" s="29"/>
      <c r="K37" s="29"/>
    </row>
    <row r="38" spans="1:11" x14ac:dyDescent="0.25">
      <c r="A38" s="22"/>
      <c r="B38" s="19"/>
      <c r="C38" s="6"/>
      <c r="D38" s="29"/>
      <c r="E38" s="6"/>
      <c r="F38" s="29"/>
      <c r="G38" s="30"/>
      <c r="H38" s="21"/>
      <c r="I38" s="19"/>
      <c r="J38" s="19"/>
      <c r="K38" s="19"/>
    </row>
    <row r="39" spans="1:11" x14ac:dyDescent="0.25">
      <c r="A39" s="22"/>
      <c r="B39" s="19"/>
      <c r="C39" s="19"/>
      <c r="D39" s="21"/>
      <c r="E39" s="19"/>
      <c r="F39" s="19"/>
      <c r="G39" s="22"/>
      <c r="H39" s="19"/>
      <c r="I39" s="28"/>
      <c r="J39" s="18"/>
      <c r="K39" s="18"/>
    </row>
    <row r="40" spans="1:11" x14ac:dyDescent="0.25">
      <c r="A40" s="22"/>
      <c r="B40" s="19"/>
      <c r="C40" s="19"/>
      <c r="D40" s="19"/>
      <c r="E40" s="18"/>
      <c r="F40" s="18"/>
      <c r="G40" s="17"/>
      <c r="H40" s="29"/>
      <c r="J40" s="29"/>
      <c r="K40" s="29"/>
    </row>
    <row r="41" spans="1:11" x14ac:dyDescent="0.25">
      <c r="A41" s="22"/>
      <c r="B41" s="19"/>
      <c r="C41" s="29"/>
      <c r="D41" s="18"/>
      <c r="F41" s="29"/>
      <c r="G41" s="30"/>
      <c r="H41" s="19"/>
      <c r="I41" s="24"/>
      <c r="J41" s="19"/>
      <c r="K41" s="19"/>
    </row>
    <row r="42" spans="1:11" x14ac:dyDescent="0.25">
      <c r="A42" s="22"/>
      <c r="B42" s="19"/>
      <c r="C42" s="19"/>
      <c r="D42" s="19"/>
      <c r="E42" s="23"/>
      <c r="F42" s="19"/>
      <c r="G42" s="22"/>
      <c r="H42" s="19"/>
      <c r="I42" s="24"/>
      <c r="J42" s="19"/>
      <c r="K42" s="19"/>
    </row>
    <row r="43" spans="1:11" x14ac:dyDescent="0.25">
      <c r="A43" s="17"/>
      <c r="B43" s="19"/>
      <c r="C43" s="21"/>
      <c r="D43" s="27"/>
      <c r="E43" s="29"/>
      <c r="F43" s="29"/>
      <c r="G43" s="22"/>
      <c r="H43" s="19"/>
      <c r="I43" s="24"/>
      <c r="J43" s="19"/>
      <c r="K43" s="19"/>
    </row>
    <row r="44" spans="1:11" x14ac:dyDescent="0.25">
      <c r="A44" s="22"/>
      <c r="B44" s="19"/>
      <c r="C44" s="19"/>
      <c r="D44" s="23"/>
      <c r="E44" s="19"/>
      <c r="F44" s="19"/>
      <c r="G44" s="17"/>
      <c r="H44" s="18"/>
      <c r="I44" s="28"/>
      <c r="J44" s="18"/>
      <c r="K44" s="18"/>
    </row>
    <row r="45" spans="1:11" x14ac:dyDescent="0.25">
      <c r="A45" s="22"/>
      <c r="B45" s="19"/>
      <c r="C45" s="18"/>
      <c r="D45" s="26"/>
      <c r="E45" s="18"/>
      <c r="F45" s="18"/>
      <c r="G45" s="17"/>
      <c r="H45" s="19"/>
      <c r="I45" s="19"/>
      <c r="J45" s="19"/>
      <c r="K45" s="19"/>
    </row>
    <row r="46" spans="1:11" x14ac:dyDescent="0.25">
      <c r="A46" s="20"/>
      <c r="B46" s="21"/>
      <c r="C46" s="21"/>
      <c r="D46" s="27"/>
      <c r="E46" s="21"/>
      <c r="F46" s="21"/>
      <c r="G46" s="20"/>
      <c r="H46" s="21"/>
      <c r="I46" s="25"/>
      <c r="J46" s="21"/>
      <c r="K46" s="21"/>
    </row>
    <row r="47" spans="1:11" x14ac:dyDescent="0.25">
      <c r="A47" s="19"/>
      <c r="B47" s="19"/>
      <c r="C47" s="19"/>
      <c r="D47" s="23"/>
      <c r="E47" s="19"/>
      <c r="F47" s="19"/>
      <c r="G47" s="24"/>
      <c r="H47" s="19"/>
      <c r="I47" s="24"/>
      <c r="J47" s="19"/>
      <c r="K47" s="19"/>
    </row>
    <row r="48" spans="1:11" x14ac:dyDescent="0.25">
      <c r="A48" s="154"/>
      <c r="B48" s="155"/>
      <c r="C48" s="155"/>
      <c r="D48" s="27"/>
      <c r="E48" s="21"/>
      <c r="F48" s="21"/>
      <c r="G48" s="155"/>
      <c r="H48" s="155"/>
      <c r="I48" s="155"/>
      <c r="J48" s="155"/>
      <c r="K48" s="155"/>
    </row>
    <row r="51" spans="8:8" x14ac:dyDescent="0.25">
      <c r="H51" s="156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4E5CB-0A00-46DE-A92C-2B9595CD39CF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20623</v>
      </c>
      <c r="C7" s="195">
        <v>38572</v>
      </c>
      <c r="D7" s="195">
        <v>35516</v>
      </c>
      <c r="E7" s="195">
        <v>77246</v>
      </c>
      <c r="F7" s="196">
        <v>117.4963396778917</v>
      </c>
      <c r="G7" s="14"/>
    </row>
    <row r="8" spans="1:14" ht="15.6" customHeight="1" x14ac:dyDescent="0.25">
      <c r="A8" s="194" t="s">
        <v>11</v>
      </c>
      <c r="B8" s="195">
        <v>121437</v>
      </c>
      <c r="C8" s="195">
        <v>124828</v>
      </c>
      <c r="D8" s="195">
        <v>232187</v>
      </c>
      <c r="E8" s="195">
        <v>222431</v>
      </c>
      <c r="F8" s="196">
        <v>-4.2017856296864116</v>
      </c>
      <c r="G8" s="6"/>
    </row>
    <row r="9" spans="1:14" ht="15.6" customHeight="1" x14ac:dyDescent="0.25">
      <c r="A9" s="194" t="s">
        <v>8</v>
      </c>
      <c r="B9" s="195">
        <v>127543</v>
      </c>
      <c r="C9" s="195">
        <v>149972</v>
      </c>
      <c r="D9" s="195">
        <v>272062</v>
      </c>
      <c r="E9" s="195">
        <v>250687</v>
      </c>
      <c r="F9" s="196">
        <v>-7.8566650248840384</v>
      </c>
      <c r="G9" s="6"/>
    </row>
    <row r="10" spans="1:14" ht="15.6" customHeight="1" x14ac:dyDescent="0.25">
      <c r="A10" s="194" t="s">
        <v>10</v>
      </c>
      <c r="B10" s="195">
        <v>123166</v>
      </c>
      <c r="C10" s="195">
        <v>72723</v>
      </c>
      <c r="D10" s="195">
        <v>225546</v>
      </c>
      <c r="E10" s="195">
        <v>201518</v>
      </c>
      <c r="F10" s="196">
        <v>-10.65325920211399</v>
      </c>
    </row>
    <row r="11" spans="1:14" ht="15.6" customHeight="1" x14ac:dyDescent="0.25">
      <c r="A11" s="194" t="s">
        <v>9</v>
      </c>
      <c r="B11" s="195">
        <v>5155410</v>
      </c>
      <c r="C11" s="195">
        <v>4869556</v>
      </c>
      <c r="D11" s="195">
        <v>10577842</v>
      </c>
      <c r="E11" s="195">
        <v>9527621</v>
      </c>
      <c r="F11" s="196">
        <v>-9.9284995937734806</v>
      </c>
    </row>
    <row r="12" spans="1:14" ht="15.6" customHeight="1" x14ac:dyDescent="0.25">
      <c r="A12" s="194" t="s">
        <v>6</v>
      </c>
      <c r="B12" s="195">
        <v>201141</v>
      </c>
      <c r="C12" s="195">
        <v>202235</v>
      </c>
      <c r="D12" s="195">
        <v>404495</v>
      </c>
      <c r="E12" s="195">
        <v>384211</v>
      </c>
      <c r="F12" s="196">
        <v>-5.0146478942879327</v>
      </c>
    </row>
    <row r="13" spans="1:14" ht="15.6" customHeight="1" x14ac:dyDescent="0.25">
      <c r="A13" s="194" t="s">
        <v>175</v>
      </c>
      <c r="B13" s="195">
        <v>1166136</v>
      </c>
      <c r="C13" s="195">
        <v>1113902</v>
      </c>
      <c r="D13" s="195">
        <v>2230126</v>
      </c>
      <c r="E13" s="195">
        <v>2089513</v>
      </c>
      <c r="F13" s="196">
        <v>-6.3051594394218133</v>
      </c>
    </row>
    <row r="14" spans="1:14" ht="15.6" customHeight="1" x14ac:dyDescent="0.25">
      <c r="A14" s="194" t="s">
        <v>148</v>
      </c>
      <c r="B14" s="195">
        <v>3916923</v>
      </c>
      <c r="C14" s="195">
        <v>4072517</v>
      </c>
      <c r="D14" s="195">
        <v>7584430</v>
      </c>
      <c r="E14" s="195">
        <v>7815900</v>
      </c>
      <c r="F14" s="196">
        <v>3.0519102951705008</v>
      </c>
    </row>
    <row r="15" spans="1:14" ht="15.6" customHeight="1" x14ac:dyDescent="0.25">
      <c r="A15" s="194" t="s">
        <v>145</v>
      </c>
      <c r="B15" s="195">
        <v>716389</v>
      </c>
      <c r="C15" s="195">
        <v>715211</v>
      </c>
      <c r="D15" s="195">
        <v>1302014</v>
      </c>
      <c r="E15" s="195">
        <v>1221800</v>
      </c>
      <c r="F15" s="196">
        <v>-6.1607632483214454</v>
      </c>
    </row>
    <row r="16" spans="1:14" ht="15.6" customHeight="1" x14ac:dyDescent="0.5">
      <c r="A16" s="194" t="s">
        <v>144</v>
      </c>
      <c r="B16" s="195">
        <v>67437</v>
      </c>
      <c r="C16" s="195">
        <v>56484</v>
      </c>
      <c r="D16" s="195">
        <v>149216</v>
      </c>
      <c r="E16" s="195">
        <v>101538</v>
      </c>
      <c r="F16" s="196">
        <v>-31.952337550932882</v>
      </c>
      <c r="G16" s="1"/>
    </row>
    <row r="17" spans="1:7" ht="15.6" customHeight="1" x14ac:dyDescent="0.35">
      <c r="A17" s="194" t="s">
        <v>150</v>
      </c>
      <c r="B17" s="195">
        <v>99866</v>
      </c>
      <c r="C17" s="195">
        <v>174739</v>
      </c>
      <c r="D17" s="195">
        <v>186010</v>
      </c>
      <c r="E17" s="195">
        <v>267647</v>
      </c>
      <c r="F17" s="196">
        <v>43.888500618246333</v>
      </c>
      <c r="G17" s="2"/>
    </row>
    <row r="18" spans="1:7" ht="15.6" customHeight="1" x14ac:dyDescent="0.25">
      <c r="A18" s="194" t="s">
        <v>147</v>
      </c>
      <c r="B18" s="195">
        <v>47555</v>
      </c>
      <c r="C18" s="195">
        <v>48334</v>
      </c>
      <c r="D18" s="195">
        <v>98793</v>
      </c>
      <c r="E18" s="195">
        <v>89940</v>
      </c>
      <c r="F18" s="196">
        <v>-8.9611612158756202</v>
      </c>
    </row>
    <row r="19" spans="1:7" ht="15.6" customHeight="1" x14ac:dyDescent="0.25">
      <c r="A19" s="194" t="s">
        <v>143</v>
      </c>
      <c r="B19" s="195">
        <v>51041</v>
      </c>
      <c r="C19" s="195">
        <v>84537</v>
      </c>
      <c r="D19" s="195">
        <v>102278</v>
      </c>
      <c r="E19" s="195">
        <v>140603</v>
      </c>
      <c r="F19" s="196">
        <v>37.471401474412893</v>
      </c>
    </row>
    <row r="20" spans="1:7" ht="15.6" customHeight="1" x14ac:dyDescent="0.25">
      <c r="A20" s="194" t="s">
        <v>142</v>
      </c>
      <c r="B20" s="195">
        <v>122118</v>
      </c>
      <c r="C20" s="195">
        <v>181764</v>
      </c>
      <c r="D20" s="195">
        <v>232575</v>
      </c>
      <c r="E20" s="195">
        <v>277010</v>
      </c>
      <c r="F20" s="196">
        <v>19.105664839299148</v>
      </c>
    </row>
    <row r="21" spans="1:7" ht="15.6" customHeight="1" x14ac:dyDescent="0.25">
      <c r="A21" s="194" t="s">
        <v>149</v>
      </c>
      <c r="B21" s="195">
        <v>113827</v>
      </c>
      <c r="C21" s="195">
        <v>125242</v>
      </c>
      <c r="D21" s="195">
        <v>235360</v>
      </c>
      <c r="E21" s="195">
        <v>276527</v>
      </c>
      <c r="F21" s="196">
        <v>17.49107749830047</v>
      </c>
    </row>
    <row r="22" spans="1:7" ht="15.6" customHeight="1" x14ac:dyDescent="0.25">
      <c r="A22" s="194" t="s">
        <v>146</v>
      </c>
      <c r="B22" s="195">
        <v>1439470</v>
      </c>
      <c r="C22" s="195">
        <v>1741601</v>
      </c>
      <c r="D22" s="195">
        <v>3383238</v>
      </c>
      <c r="E22" s="195">
        <v>3321770</v>
      </c>
      <c r="F22" s="196">
        <v>-1.8168393710404021</v>
      </c>
    </row>
    <row r="23" spans="1:7" ht="15.6" customHeight="1" x14ac:dyDescent="0.25">
      <c r="A23" s="194" t="s">
        <v>165</v>
      </c>
      <c r="B23" s="195">
        <v>215020</v>
      </c>
      <c r="C23" s="195">
        <v>469319</v>
      </c>
      <c r="D23" s="195">
        <v>505951</v>
      </c>
      <c r="E23" s="195">
        <v>924498</v>
      </c>
      <c r="F23" s="196">
        <v>82.724809319479562</v>
      </c>
    </row>
    <row r="24" spans="1:7" ht="15.6" customHeight="1" x14ac:dyDescent="0.25">
      <c r="A24" s="194" t="s">
        <v>141</v>
      </c>
      <c r="B24" s="195">
        <v>86846</v>
      </c>
      <c r="C24" s="195">
        <v>94118</v>
      </c>
      <c r="D24" s="195">
        <v>173127</v>
      </c>
      <c r="E24" s="195">
        <v>188219</v>
      </c>
      <c r="F24" s="196">
        <v>8.7173000167507126</v>
      </c>
    </row>
    <row r="25" spans="1:7" ht="15.6" customHeight="1" x14ac:dyDescent="0.25">
      <c r="A25" s="194" t="s">
        <v>140</v>
      </c>
      <c r="B25" s="195">
        <v>37783</v>
      </c>
      <c r="C25" s="195">
        <v>35731</v>
      </c>
      <c r="D25" s="195">
        <v>77484</v>
      </c>
      <c r="E25" s="195">
        <v>71364</v>
      </c>
      <c r="F25" s="196">
        <v>-7.8984048319653084</v>
      </c>
    </row>
    <row r="26" spans="1:7" ht="15.6" customHeight="1" x14ac:dyDescent="0.25">
      <c r="A26" s="194" t="s">
        <v>152</v>
      </c>
      <c r="B26" s="195">
        <v>58268</v>
      </c>
      <c r="C26" s="195">
        <v>10940</v>
      </c>
      <c r="D26" s="195">
        <v>124287</v>
      </c>
      <c r="E26" s="195">
        <v>18267</v>
      </c>
      <c r="F26" s="196">
        <v>-85.30256583552584</v>
      </c>
    </row>
    <row r="27" spans="1:7" ht="15.6" customHeight="1" x14ac:dyDescent="0.25">
      <c r="A27" s="194" t="s">
        <v>173</v>
      </c>
      <c r="B27" s="195">
        <v>250641</v>
      </c>
      <c r="C27" s="195">
        <v>227090</v>
      </c>
      <c r="D27" s="195">
        <v>365818</v>
      </c>
      <c r="E27" s="195">
        <v>392747</v>
      </c>
      <c r="F27" s="196">
        <v>7.3613108157608451</v>
      </c>
    </row>
    <row r="28" spans="1:7" ht="15.6" customHeight="1" x14ac:dyDescent="0.25">
      <c r="A28" s="194" t="s">
        <v>177</v>
      </c>
      <c r="B28" s="195">
        <v>879961</v>
      </c>
      <c r="C28" s="195">
        <v>760169</v>
      </c>
      <c r="D28" s="195">
        <v>1699516</v>
      </c>
      <c r="E28" s="195">
        <v>1471599</v>
      </c>
      <c r="F28" s="196">
        <v>-13.410700458248121</v>
      </c>
    </row>
    <row r="29" spans="1:7" ht="15.6" customHeight="1" x14ac:dyDescent="0.25">
      <c r="A29" s="194" t="s">
        <v>178</v>
      </c>
      <c r="B29" s="195">
        <v>314431</v>
      </c>
      <c r="C29" s="195">
        <v>323268</v>
      </c>
      <c r="D29" s="195">
        <v>539295</v>
      </c>
      <c r="E29" s="195">
        <v>555971</v>
      </c>
      <c r="F29" s="196">
        <v>3.0921851676726111</v>
      </c>
    </row>
    <row r="30" spans="1:7" ht="15.6" customHeight="1" x14ac:dyDescent="0.25">
      <c r="A30" s="194" t="s">
        <v>179</v>
      </c>
      <c r="B30" s="195">
        <v>154474</v>
      </c>
      <c r="C30" s="195">
        <v>103333</v>
      </c>
      <c r="D30" s="195">
        <v>272651</v>
      </c>
      <c r="E30" s="195">
        <v>254880</v>
      </c>
      <c r="F30" s="196">
        <v>-6.5178561604395364</v>
      </c>
    </row>
    <row r="31" spans="1:7" ht="15.6" customHeight="1" x14ac:dyDescent="0.25">
      <c r="A31" s="194" t="s">
        <v>180</v>
      </c>
      <c r="B31" s="195">
        <v>154883</v>
      </c>
      <c r="C31" s="195">
        <v>135791</v>
      </c>
      <c r="D31" s="195">
        <v>307673</v>
      </c>
      <c r="E31" s="195">
        <v>243790</v>
      </c>
      <c r="F31" s="196">
        <v>-20.763277895687949</v>
      </c>
    </row>
    <row r="32" spans="1:7" ht="15.6" customHeight="1" x14ac:dyDescent="0.25">
      <c r="A32" s="194" t="s">
        <v>181</v>
      </c>
      <c r="B32" s="195">
        <v>5987115</v>
      </c>
      <c r="C32" s="195">
        <v>5467517</v>
      </c>
      <c r="D32" s="195">
        <v>11676012</v>
      </c>
      <c r="E32" s="195">
        <v>10646823</v>
      </c>
      <c r="F32" s="196">
        <v>-8.8145592861672242</v>
      </c>
    </row>
    <row r="33" spans="1:6" ht="15.6" customHeight="1" x14ac:dyDescent="0.25">
      <c r="A33" s="194" t="s">
        <v>182</v>
      </c>
      <c r="B33" s="195">
        <v>391101</v>
      </c>
      <c r="C33" s="195">
        <v>419975</v>
      </c>
      <c r="D33" s="195">
        <v>693789</v>
      </c>
      <c r="E33" s="195">
        <v>718745</v>
      </c>
      <c r="F33" s="196">
        <v>3.5970590482120599</v>
      </c>
    </row>
    <row r="34" spans="1:6" ht="15.6" customHeight="1" x14ac:dyDescent="0.25">
      <c r="A34" s="194" t="s">
        <v>183</v>
      </c>
      <c r="B34" s="195">
        <v>64641</v>
      </c>
      <c r="C34" s="195">
        <v>94967</v>
      </c>
      <c r="D34" s="195">
        <v>127948</v>
      </c>
      <c r="E34" s="195">
        <v>150449</v>
      </c>
      <c r="F34" s="196">
        <v>17.586050583049371</v>
      </c>
    </row>
    <row r="35" spans="1:6" ht="15.6" customHeight="1" x14ac:dyDescent="0.25">
      <c r="A35" s="162" t="s">
        <v>153</v>
      </c>
      <c r="B35" s="80">
        <f>SUM(B7:B34)</f>
        <v>22085246</v>
      </c>
      <c r="C35" s="81">
        <f>SUM(C7:C34)</f>
        <v>21914435</v>
      </c>
      <c r="D35" s="80">
        <f>SUM(D7:D34)</f>
        <v>43815239</v>
      </c>
      <c r="E35" s="82">
        <f>SUM(E7:E34)</f>
        <v>41903314</v>
      </c>
      <c r="F35" s="183">
        <f>E35*100/D35-100</f>
        <v>-4.3636073741375725</v>
      </c>
    </row>
    <row r="36" spans="1:6" ht="15.6" customHeight="1" x14ac:dyDescent="0.25">
      <c r="A36" s="75" t="s">
        <v>52</v>
      </c>
      <c r="B36" s="74"/>
      <c r="D36" s="74"/>
      <c r="E36" s="25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DFABB-8003-4AE1-A4D2-77867D752035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13</v>
      </c>
      <c r="E7" s="195">
        <v>0</v>
      </c>
      <c r="F7" s="196">
        <v>-100</v>
      </c>
      <c r="G7" s="14"/>
    </row>
    <row r="8" spans="1:14" ht="15.6" customHeight="1" x14ac:dyDescent="0.25">
      <c r="A8" s="194" t="s">
        <v>11</v>
      </c>
      <c r="B8" s="195">
        <v>106820</v>
      </c>
      <c r="C8" s="195">
        <v>116277</v>
      </c>
      <c r="D8" s="195">
        <v>210885</v>
      </c>
      <c r="E8" s="195">
        <v>205898</v>
      </c>
      <c r="F8" s="196">
        <v>-2.3647959788510349</v>
      </c>
      <c r="G8" s="6"/>
    </row>
    <row r="9" spans="1:14" ht="15.6" customHeight="1" x14ac:dyDescent="0.25">
      <c r="A9" s="194" t="s">
        <v>8</v>
      </c>
      <c r="B9" s="195">
        <v>21064</v>
      </c>
      <c r="C9" s="195">
        <v>11955</v>
      </c>
      <c r="D9" s="195">
        <v>48059</v>
      </c>
      <c r="E9" s="195">
        <v>25028</v>
      </c>
      <c r="F9" s="196">
        <v>-47.922345450383901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25</v>
      </c>
      <c r="D10" s="195">
        <v>0</v>
      </c>
      <c r="E10" s="195">
        <v>74</v>
      </c>
      <c r="F10" s="196" t="s">
        <v>151</v>
      </c>
    </row>
    <row r="11" spans="1:14" ht="15.6" customHeight="1" x14ac:dyDescent="0.25">
      <c r="A11" s="194" t="s">
        <v>9</v>
      </c>
      <c r="B11" s="195">
        <v>4010101</v>
      </c>
      <c r="C11" s="195">
        <v>3718069</v>
      </c>
      <c r="D11" s="195">
        <v>8302048</v>
      </c>
      <c r="E11" s="195">
        <v>7360294</v>
      </c>
      <c r="F11" s="196">
        <v>-11.34363472723838</v>
      </c>
    </row>
    <row r="12" spans="1:14" ht="15.6" customHeight="1" x14ac:dyDescent="0.25">
      <c r="A12" s="194" t="s">
        <v>6</v>
      </c>
      <c r="B12" s="195">
        <v>131948</v>
      </c>
      <c r="C12" s="195">
        <v>128963</v>
      </c>
      <c r="D12" s="195">
        <v>261068</v>
      </c>
      <c r="E12" s="195">
        <v>238507</v>
      </c>
      <c r="F12" s="196">
        <v>-8.6418097966813292</v>
      </c>
    </row>
    <row r="13" spans="1:14" ht="15.6" customHeight="1" x14ac:dyDescent="0.25">
      <c r="A13" s="194" t="s">
        <v>175</v>
      </c>
      <c r="B13" s="195">
        <v>21151</v>
      </c>
      <c r="C13" s="195">
        <v>17711</v>
      </c>
      <c r="D13" s="195">
        <v>42635</v>
      </c>
      <c r="E13" s="195">
        <v>36084</v>
      </c>
      <c r="F13" s="196">
        <v>-15.3653101911575</v>
      </c>
    </row>
    <row r="14" spans="1:14" ht="15.6" customHeight="1" x14ac:dyDescent="0.25">
      <c r="A14" s="194" t="s">
        <v>148</v>
      </c>
      <c r="B14" s="195">
        <v>3010884</v>
      </c>
      <c r="C14" s="195">
        <v>3200328</v>
      </c>
      <c r="D14" s="195">
        <v>5870665</v>
      </c>
      <c r="E14" s="195">
        <v>6184904</v>
      </c>
      <c r="F14" s="196">
        <v>5.3526985443727426</v>
      </c>
    </row>
    <row r="15" spans="1:14" ht="15.6" customHeight="1" x14ac:dyDescent="0.25">
      <c r="A15" s="194" t="s">
        <v>145</v>
      </c>
      <c r="B15" s="195">
        <v>409409</v>
      </c>
      <c r="C15" s="195">
        <v>397150</v>
      </c>
      <c r="D15" s="195">
        <v>740116</v>
      </c>
      <c r="E15" s="195">
        <v>705686</v>
      </c>
      <c r="F15" s="196">
        <v>-4.6519734744283312</v>
      </c>
    </row>
    <row r="16" spans="1:14" ht="15.6" customHeight="1" x14ac:dyDescent="0.5">
      <c r="A16" s="194" t="s">
        <v>144</v>
      </c>
      <c r="B16" s="195">
        <v>31623</v>
      </c>
      <c r="C16" s="195">
        <v>42439</v>
      </c>
      <c r="D16" s="195">
        <v>88216</v>
      </c>
      <c r="E16" s="195">
        <v>67912</v>
      </c>
      <c r="F16" s="196">
        <v>-23.016232882923731</v>
      </c>
      <c r="G16" s="1"/>
    </row>
    <row r="17" spans="1:7" ht="15.6" customHeight="1" x14ac:dyDescent="0.35">
      <c r="A17" s="194" t="s">
        <v>150</v>
      </c>
      <c r="B17" s="195">
        <v>99424</v>
      </c>
      <c r="C17" s="195">
        <v>170940</v>
      </c>
      <c r="D17" s="195">
        <v>185227</v>
      </c>
      <c r="E17" s="195">
        <v>258492</v>
      </c>
      <c r="F17" s="196">
        <v>39.554168668714603</v>
      </c>
      <c r="G17" s="2"/>
    </row>
    <row r="18" spans="1:7" ht="15.6" customHeight="1" x14ac:dyDescent="0.25">
      <c r="A18" s="194" t="s">
        <v>147</v>
      </c>
      <c r="B18" s="195">
        <v>5216</v>
      </c>
      <c r="C18" s="195">
        <v>5809</v>
      </c>
      <c r="D18" s="195">
        <v>10970</v>
      </c>
      <c r="E18" s="195">
        <v>11708</v>
      </c>
      <c r="F18" s="196">
        <v>6.7274384685505879</v>
      </c>
    </row>
    <row r="19" spans="1:7" ht="15.6" customHeight="1" x14ac:dyDescent="0.25">
      <c r="A19" s="194" t="s">
        <v>143</v>
      </c>
      <c r="B19" s="195">
        <v>12477</v>
      </c>
      <c r="C19" s="195">
        <v>30496</v>
      </c>
      <c r="D19" s="195">
        <v>21732</v>
      </c>
      <c r="E19" s="195">
        <v>31032</v>
      </c>
      <c r="F19" s="196">
        <v>42.794036443953622</v>
      </c>
    </row>
    <row r="20" spans="1:7" ht="15.6" customHeight="1" x14ac:dyDescent="0.25">
      <c r="A20" s="194" t="s">
        <v>142</v>
      </c>
      <c r="B20" s="195">
        <v>83966</v>
      </c>
      <c r="C20" s="195">
        <v>98729</v>
      </c>
      <c r="D20" s="195">
        <v>162130</v>
      </c>
      <c r="E20" s="195">
        <v>165860</v>
      </c>
      <c r="F20" s="196">
        <v>2.3006229568864431</v>
      </c>
    </row>
    <row r="21" spans="1:7" ht="15.6" customHeight="1" x14ac:dyDescent="0.25">
      <c r="A21" s="194" t="s">
        <v>149</v>
      </c>
      <c r="B21" s="195">
        <v>63819</v>
      </c>
      <c r="C21" s="195">
        <v>59669</v>
      </c>
      <c r="D21" s="195">
        <v>125635</v>
      </c>
      <c r="E21" s="195">
        <v>130211</v>
      </c>
      <c r="F21" s="196">
        <v>3.6422971305766652</v>
      </c>
    </row>
    <row r="22" spans="1:7" ht="15.6" customHeight="1" x14ac:dyDescent="0.25">
      <c r="A22" s="194" t="s">
        <v>146</v>
      </c>
      <c r="B22" s="195">
        <v>1011771</v>
      </c>
      <c r="C22" s="195">
        <v>1252580</v>
      </c>
      <c r="D22" s="195">
        <v>2485579</v>
      </c>
      <c r="E22" s="195">
        <v>2368141</v>
      </c>
      <c r="F22" s="196">
        <v>-4.7247743885830999</v>
      </c>
    </row>
    <row r="23" spans="1:7" ht="15.6" customHeight="1" x14ac:dyDescent="0.25">
      <c r="A23" s="194" t="s">
        <v>165</v>
      </c>
      <c r="B23" s="195">
        <v>181244</v>
      </c>
      <c r="C23" s="195">
        <v>431734</v>
      </c>
      <c r="D23" s="195">
        <v>437538</v>
      </c>
      <c r="E23" s="195">
        <v>845290</v>
      </c>
      <c r="F23" s="196">
        <v>93.19236272049514</v>
      </c>
    </row>
    <row r="24" spans="1:7" ht="15.6" customHeight="1" x14ac:dyDescent="0.25">
      <c r="A24" s="194" t="s">
        <v>141</v>
      </c>
      <c r="B24" s="195">
        <v>37183</v>
      </c>
      <c r="C24" s="195">
        <v>37068</v>
      </c>
      <c r="D24" s="195">
        <v>72196</v>
      </c>
      <c r="E24" s="195">
        <v>71647</v>
      </c>
      <c r="F24" s="196">
        <v>-0.76042994071693215</v>
      </c>
    </row>
    <row r="25" spans="1:7" ht="15.6" customHeight="1" x14ac:dyDescent="0.25">
      <c r="A25" s="194" t="s">
        <v>140</v>
      </c>
      <c r="B25" s="195">
        <v>2225</v>
      </c>
      <c r="C25" s="195">
        <v>1951</v>
      </c>
      <c r="D25" s="195">
        <v>5631</v>
      </c>
      <c r="E25" s="195">
        <v>3865</v>
      </c>
      <c r="F25" s="196">
        <v>-31.362102646066418</v>
      </c>
    </row>
    <row r="26" spans="1:7" ht="15.6" customHeight="1" x14ac:dyDescent="0.25">
      <c r="A26" s="194" t="s">
        <v>152</v>
      </c>
      <c r="B26" s="195">
        <v>9</v>
      </c>
      <c r="C26" s="195">
        <v>0</v>
      </c>
      <c r="D26" s="195">
        <v>36</v>
      </c>
      <c r="E26" s="195">
        <v>0</v>
      </c>
      <c r="F26" s="196">
        <v>-100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467768</v>
      </c>
      <c r="C28" s="195">
        <v>391795</v>
      </c>
      <c r="D28" s="195">
        <v>818936</v>
      </c>
      <c r="E28" s="195">
        <v>730158</v>
      </c>
      <c r="F28" s="196">
        <v>-10.84065177254389</v>
      </c>
    </row>
    <row r="29" spans="1:7" ht="15.6" customHeight="1" x14ac:dyDescent="0.25">
      <c r="A29" s="194" t="s">
        <v>178</v>
      </c>
      <c r="B29" s="195">
        <v>102822</v>
      </c>
      <c r="C29" s="195">
        <v>127485</v>
      </c>
      <c r="D29" s="195">
        <v>208450</v>
      </c>
      <c r="E29" s="195">
        <v>238860</v>
      </c>
      <c r="F29" s="196">
        <v>14.588630366994479</v>
      </c>
    </row>
    <row r="30" spans="1:7" ht="15.6" customHeight="1" x14ac:dyDescent="0.25">
      <c r="A30" s="194" t="s">
        <v>179</v>
      </c>
      <c r="B30" s="195">
        <v>89351</v>
      </c>
      <c r="C30" s="195">
        <v>69240</v>
      </c>
      <c r="D30" s="195">
        <v>181722</v>
      </c>
      <c r="E30" s="195">
        <v>161950</v>
      </c>
      <c r="F30" s="196">
        <v>-10.88035570816962</v>
      </c>
    </row>
    <row r="31" spans="1:7" ht="15.6" customHeight="1" x14ac:dyDescent="0.25">
      <c r="A31" s="194" t="s">
        <v>180</v>
      </c>
      <c r="B31" s="195">
        <v>14475</v>
      </c>
      <c r="C31" s="195">
        <v>14418</v>
      </c>
      <c r="D31" s="195">
        <v>21706</v>
      </c>
      <c r="E31" s="195">
        <v>21141</v>
      </c>
      <c r="F31" s="196">
        <v>-2.6029669215885041</v>
      </c>
    </row>
    <row r="32" spans="1:7" ht="15.6" customHeight="1" x14ac:dyDescent="0.25">
      <c r="A32" s="194" t="s">
        <v>181</v>
      </c>
      <c r="B32" s="195">
        <v>4719062</v>
      </c>
      <c r="C32" s="195">
        <v>4269226</v>
      </c>
      <c r="D32" s="195">
        <v>9176177</v>
      </c>
      <c r="E32" s="195">
        <v>8408964</v>
      </c>
      <c r="F32" s="196">
        <v>-8.3609219830872945</v>
      </c>
    </row>
    <row r="33" spans="1:6" ht="15.6" customHeight="1" x14ac:dyDescent="0.25">
      <c r="A33" s="194" t="s">
        <v>182</v>
      </c>
      <c r="B33" s="195">
        <v>237952</v>
      </c>
      <c r="C33" s="195">
        <v>281353</v>
      </c>
      <c r="D33" s="195">
        <v>434703</v>
      </c>
      <c r="E33" s="195">
        <v>473193</v>
      </c>
      <c r="F33" s="196">
        <v>8.854321226216527</v>
      </c>
    </row>
    <row r="34" spans="1:6" ht="15.6" customHeight="1" x14ac:dyDescent="0.25">
      <c r="A34" s="194" t="s">
        <v>183</v>
      </c>
      <c r="B34" s="195">
        <v>20315</v>
      </c>
      <c r="C34" s="195">
        <v>32271</v>
      </c>
      <c r="D34" s="195">
        <v>41557</v>
      </c>
      <c r="E34" s="195">
        <v>55217</v>
      </c>
      <c r="F34" s="196">
        <v>32.870515195995857</v>
      </c>
    </row>
    <row r="35" spans="1:6" ht="15.6" customHeight="1" x14ac:dyDescent="0.25">
      <c r="A35" s="162" t="s">
        <v>153</v>
      </c>
      <c r="B35" s="80">
        <f>SUM(B7:B34)</f>
        <v>14892079</v>
      </c>
      <c r="C35" s="81">
        <f>SUM(C7:C34)</f>
        <v>14907681</v>
      </c>
      <c r="D35" s="184">
        <f>SUM(D7:D34)</f>
        <v>29953630</v>
      </c>
      <c r="E35" s="82">
        <f>SUM(E7:E34)</f>
        <v>28800116</v>
      </c>
      <c r="F35" s="145">
        <f>E35*100/D35-100</f>
        <v>-3.8509990274968402</v>
      </c>
    </row>
    <row r="36" spans="1:6" ht="15.6" customHeight="1" x14ac:dyDescent="0.25">
      <c r="A36" s="75" t="s">
        <v>52</v>
      </c>
      <c r="B36" s="74"/>
      <c r="D36" s="1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31987-C736-4F72-AFB9-AD6B19CE424E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1470.1579999999999</v>
      </c>
      <c r="C7" s="195">
        <v>947.745</v>
      </c>
      <c r="D7" s="195">
        <v>2322.0520000000001</v>
      </c>
      <c r="E7" s="195">
        <v>1787.5709999999999</v>
      </c>
      <c r="F7" s="196">
        <v>-23.017615453917472</v>
      </c>
      <c r="G7" s="39"/>
    </row>
    <row r="8" spans="1:14" ht="15.6" customHeight="1" x14ac:dyDescent="0.25">
      <c r="A8" s="194" t="s">
        <v>11</v>
      </c>
      <c r="B8" s="195">
        <v>0</v>
      </c>
      <c r="C8" s="195">
        <v>0</v>
      </c>
      <c r="D8" s="195">
        <v>0</v>
      </c>
      <c r="E8" s="195">
        <v>0</v>
      </c>
      <c r="F8" s="196" t="s">
        <v>151</v>
      </c>
      <c r="G8" s="6"/>
    </row>
    <row r="9" spans="1:14" ht="15.6" customHeight="1" x14ac:dyDescent="0.25">
      <c r="A9" s="194" t="s">
        <v>8</v>
      </c>
      <c r="B9" s="195">
        <v>189.90100000000001</v>
      </c>
      <c r="C9" s="195">
        <v>140.22900000000001</v>
      </c>
      <c r="D9" s="195">
        <v>384.03800000000001</v>
      </c>
      <c r="E9" s="195">
        <v>275.029</v>
      </c>
      <c r="F9" s="196">
        <v>-28.384951489175549</v>
      </c>
      <c r="G9" s="6"/>
    </row>
    <row r="10" spans="1:14" ht="15.6" customHeight="1" x14ac:dyDescent="0.25">
      <c r="A10" s="194" t="s">
        <v>10</v>
      </c>
      <c r="B10" s="195">
        <v>430.15000000000009</v>
      </c>
      <c r="C10" s="195">
        <v>426.04300000000001</v>
      </c>
      <c r="D10" s="195">
        <v>827.02800000000002</v>
      </c>
      <c r="E10" s="195">
        <v>831.30399999999997</v>
      </c>
      <c r="F10" s="196">
        <v>0.51703207146552188</v>
      </c>
    </row>
    <row r="11" spans="1:14" ht="15.6" customHeight="1" x14ac:dyDescent="0.25">
      <c r="A11" s="194" t="s">
        <v>9</v>
      </c>
      <c r="B11" s="195">
        <v>95.907000000000011</v>
      </c>
      <c r="C11" s="195">
        <v>43.548999999999999</v>
      </c>
      <c r="D11" s="195">
        <v>199.95599999999999</v>
      </c>
      <c r="E11" s="195">
        <v>109.28100000000001</v>
      </c>
      <c r="F11" s="196">
        <v>-45.347476444817858</v>
      </c>
    </row>
    <row r="12" spans="1:14" ht="15.6" customHeight="1" x14ac:dyDescent="0.25">
      <c r="A12" s="194" t="s">
        <v>6</v>
      </c>
      <c r="B12" s="195">
        <v>800.09699999999998</v>
      </c>
      <c r="C12" s="195">
        <v>597.71100000000001</v>
      </c>
      <c r="D12" s="195">
        <v>1521.837</v>
      </c>
      <c r="E12" s="195">
        <v>1136.1420000000001</v>
      </c>
      <c r="F12" s="196">
        <v>-25.344041444648791</v>
      </c>
    </row>
    <row r="13" spans="1:14" ht="15.6" customHeight="1" x14ac:dyDescent="0.25">
      <c r="A13" s="194" t="s">
        <v>175</v>
      </c>
      <c r="B13" s="195">
        <v>136.07900000000001</v>
      </c>
      <c r="C13" s="195">
        <v>75.236000000000004</v>
      </c>
      <c r="D13" s="195">
        <v>214.11199999999999</v>
      </c>
      <c r="E13" s="195">
        <v>122.54600000000001</v>
      </c>
      <c r="F13" s="196">
        <v>-42.765468539829612</v>
      </c>
    </row>
    <row r="14" spans="1:14" ht="15.6" customHeight="1" x14ac:dyDescent="0.25">
      <c r="A14" s="194" t="s">
        <v>148</v>
      </c>
      <c r="B14" s="195">
        <v>182.45</v>
      </c>
      <c r="C14" s="195">
        <v>0</v>
      </c>
      <c r="D14" s="195">
        <v>443.41699999999997</v>
      </c>
      <c r="E14" s="195">
        <v>0</v>
      </c>
      <c r="F14" s="196">
        <v>-100</v>
      </c>
    </row>
    <row r="15" spans="1:14" ht="15.6" customHeight="1" x14ac:dyDescent="0.25">
      <c r="A15" s="194" t="s">
        <v>145</v>
      </c>
      <c r="B15" s="195">
        <v>0</v>
      </c>
      <c r="C15" s="195">
        <v>0</v>
      </c>
      <c r="D15" s="195">
        <v>0</v>
      </c>
      <c r="E15" s="195">
        <v>0</v>
      </c>
      <c r="F15" s="196" t="s">
        <v>151</v>
      </c>
    </row>
    <row r="16" spans="1:14" ht="15.6" customHeight="1" x14ac:dyDescent="0.5">
      <c r="A16" s="194" t="s">
        <v>144</v>
      </c>
      <c r="B16" s="195">
        <v>22.888000000000002</v>
      </c>
      <c r="C16" s="195">
        <v>2.843</v>
      </c>
      <c r="D16" s="195">
        <v>29.539000000000001</v>
      </c>
      <c r="E16" s="195">
        <v>8.0800000000000018</v>
      </c>
      <c r="F16" s="196">
        <v>-72.646331967906832</v>
      </c>
      <c r="G16" s="1"/>
    </row>
    <row r="17" spans="1:7" ht="15.6" customHeight="1" x14ac:dyDescent="0.35">
      <c r="A17" s="194" t="s">
        <v>150</v>
      </c>
      <c r="B17" s="195">
        <v>216.94800000000001</v>
      </c>
      <c r="C17" s="195">
        <v>338.27199999999999</v>
      </c>
      <c r="D17" s="195">
        <v>310.77800000000002</v>
      </c>
      <c r="E17" s="195">
        <v>552.928</v>
      </c>
      <c r="F17" s="196">
        <v>77.917355797385909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0</v>
      </c>
      <c r="D18" s="195">
        <v>0</v>
      </c>
      <c r="E18" s="195">
        <v>0</v>
      </c>
      <c r="F18" s="196" t="s">
        <v>151</v>
      </c>
    </row>
    <row r="19" spans="1:7" ht="15.6" customHeight="1" x14ac:dyDescent="0.25">
      <c r="A19" s="194" t="s">
        <v>143</v>
      </c>
      <c r="B19" s="195">
        <v>27.084</v>
      </c>
      <c r="C19" s="195">
        <v>3.472</v>
      </c>
      <c r="D19" s="195">
        <v>42.334999999999987</v>
      </c>
      <c r="E19" s="195">
        <v>12.622999999999999</v>
      </c>
      <c r="F19" s="196">
        <v>-70.183063658911053</v>
      </c>
    </row>
    <row r="20" spans="1:7" ht="15.6" customHeight="1" x14ac:dyDescent="0.25">
      <c r="A20" s="194" t="s">
        <v>142</v>
      </c>
      <c r="B20" s="195">
        <v>57.095999999999997</v>
      </c>
      <c r="C20" s="195">
        <v>161.16300000000001</v>
      </c>
      <c r="D20" s="195">
        <v>167.779</v>
      </c>
      <c r="E20" s="195">
        <v>211.61799999999999</v>
      </c>
      <c r="F20" s="196">
        <v>26.1290149541957</v>
      </c>
    </row>
    <row r="21" spans="1:7" ht="15.6" customHeight="1" x14ac:dyDescent="0.25">
      <c r="A21" s="194" t="s">
        <v>149</v>
      </c>
      <c r="B21" s="195">
        <v>10.169</v>
      </c>
      <c r="C21" s="195">
        <v>11.343</v>
      </c>
      <c r="D21" s="195">
        <v>21.047000000000001</v>
      </c>
      <c r="E21" s="195">
        <v>18.257000000000001</v>
      </c>
      <c r="F21" s="196">
        <v>-13.25604599230296</v>
      </c>
    </row>
    <row r="22" spans="1:7" ht="15.6" customHeight="1" x14ac:dyDescent="0.25">
      <c r="A22" s="194" t="s">
        <v>146</v>
      </c>
      <c r="B22" s="195">
        <v>22.263000000000002</v>
      </c>
      <c r="C22" s="195">
        <v>19.728000000000002</v>
      </c>
      <c r="D22" s="195">
        <v>41.852999999999987</v>
      </c>
      <c r="E22" s="195">
        <v>29.605000000000011</v>
      </c>
      <c r="F22" s="196">
        <v>-29.26432991661288</v>
      </c>
    </row>
    <row r="23" spans="1:7" ht="15.6" customHeight="1" x14ac:dyDescent="0.25">
      <c r="A23" s="194" t="s">
        <v>165</v>
      </c>
      <c r="B23" s="195">
        <v>1.38</v>
      </c>
      <c r="C23" s="195">
        <v>2.5009999999999999</v>
      </c>
      <c r="D23" s="195">
        <v>1.9690000000000001</v>
      </c>
      <c r="E23" s="195">
        <v>4.7430000000000003</v>
      </c>
      <c r="F23" s="196">
        <v>140.8836973082783</v>
      </c>
    </row>
    <row r="24" spans="1:7" ht="15.6" customHeight="1" x14ac:dyDescent="0.25">
      <c r="A24" s="194" t="s">
        <v>141</v>
      </c>
      <c r="B24" s="195">
        <v>162.608</v>
      </c>
      <c r="C24" s="195">
        <v>122.261</v>
      </c>
      <c r="D24" s="195">
        <v>324.762</v>
      </c>
      <c r="E24" s="195">
        <v>239.18100000000001</v>
      </c>
      <c r="F24" s="196">
        <v>-26.351913093280629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34.947000000000003</v>
      </c>
      <c r="C26" s="195">
        <v>6.9429999999999996</v>
      </c>
      <c r="D26" s="195">
        <v>111.322</v>
      </c>
      <c r="E26" s="195">
        <v>47.055999999999997</v>
      </c>
      <c r="F26" s="196">
        <v>-57.729828784966138</v>
      </c>
    </row>
    <row r="27" spans="1:7" ht="15.6" customHeight="1" x14ac:dyDescent="0.25">
      <c r="A27" s="194" t="s">
        <v>173</v>
      </c>
      <c r="B27" s="195">
        <v>1070.336</v>
      </c>
      <c r="C27" s="195">
        <v>1000.264</v>
      </c>
      <c r="D27" s="195">
        <v>2271.3090000000002</v>
      </c>
      <c r="E27" s="195">
        <v>2069.9209999999998</v>
      </c>
      <c r="F27" s="196">
        <v>-8.8666051162567356</v>
      </c>
    </row>
    <row r="28" spans="1:7" ht="15.6" customHeight="1" x14ac:dyDescent="0.25">
      <c r="A28" s="194" t="s">
        <v>177</v>
      </c>
      <c r="B28" s="195">
        <v>14.042</v>
      </c>
      <c r="C28" s="195">
        <v>40.13000000000001</v>
      </c>
      <c r="D28" s="195">
        <v>249.405</v>
      </c>
      <c r="E28" s="195">
        <v>220.21600000000001</v>
      </c>
      <c r="F28" s="196">
        <v>-11.703454221046091</v>
      </c>
    </row>
    <row r="29" spans="1:7" ht="15.6" customHeight="1" x14ac:dyDescent="0.25">
      <c r="A29" s="194" t="s">
        <v>178</v>
      </c>
      <c r="B29" s="195">
        <v>149.874</v>
      </c>
      <c r="C29" s="195">
        <v>108.123</v>
      </c>
      <c r="D29" s="195">
        <v>372.31</v>
      </c>
      <c r="E29" s="195">
        <v>214.255</v>
      </c>
      <c r="F29" s="196">
        <v>-42.452526120705862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0</v>
      </c>
      <c r="F30" s="196" t="s">
        <v>151</v>
      </c>
    </row>
    <row r="31" spans="1:7" ht="15.6" customHeight="1" x14ac:dyDescent="0.25">
      <c r="A31" s="194" t="s">
        <v>180</v>
      </c>
      <c r="B31" s="195">
        <v>90.459000000000003</v>
      </c>
      <c r="C31" s="195">
        <v>121.474</v>
      </c>
      <c r="D31" s="195">
        <v>171.233</v>
      </c>
      <c r="E31" s="195">
        <v>191.15899999999999</v>
      </c>
      <c r="F31" s="196">
        <v>11.63677562152154</v>
      </c>
    </row>
    <row r="32" spans="1:7" ht="15.6" customHeight="1" x14ac:dyDescent="0.25">
      <c r="A32" s="194" t="s">
        <v>181</v>
      </c>
      <c r="B32" s="195">
        <v>217.376</v>
      </c>
      <c r="C32" s="195">
        <v>217.376</v>
      </c>
      <c r="D32" s="195">
        <v>296.05700000000002</v>
      </c>
      <c r="E32" s="195">
        <v>378.89200000000011</v>
      </c>
      <c r="F32" s="196">
        <v>27.979409370492849</v>
      </c>
    </row>
    <row r="33" spans="1:6" ht="15.6" customHeight="1" x14ac:dyDescent="0.25">
      <c r="A33" s="194" t="s">
        <v>182</v>
      </c>
      <c r="B33" s="195">
        <v>2201.2069999999999</v>
      </c>
      <c r="C33" s="195">
        <v>1715.8789999999999</v>
      </c>
      <c r="D33" s="195">
        <v>3974.9609999999998</v>
      </c>
      <c r="E33" s="195">
        <v>3248.3270000000002</v>
      </c>
      <c r="F33" s="196">
        <v>-18.280279982621209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7603.4189999999999</v>
      </c>
      <c r="C35" s="81">
        <f>SUM(C7:C34)</f>
        <v>6102.2850000000008</v>
      </c>
      <c r="D35" s="80">
        <f>SUM(D7:D34)</f>
        <v>14299.099000000002</v>
      </c>
      <c r="E35" s="82">
        <f>SUM(E7:E34)</f>
        <v>11708.734</v>
      </c>
      <c r="F35" s="145">
        <f>E35*100/D35-100</f>
        <v>-18.115581967786923</v>
      </c>
    </row>
    <row r="36" spans="1:6" ht="15.6" customHeight="1" x14ac:dyDescent="0.25">
      <c r="A36" s="75" t="s">
        <v>86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F88D4-B3E4-49BB-9CC3-5EBC457CD705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2557</v>
      </c>
      <c r="C7" s="195">
        <v>3284</v>
      </c>
      <c r="D7" s="195">
        <v>6150</v>
      </c>
      <c r="E7" s="195">
        <v>5160</v>
      </c>
      <c r="F7" s="196">
        <v>-16.097560975609749</v>
      </c>
      <c r="G7" s="39"/>
    </row>
    <row r="8" spans="1:14" ht="15.6" customHeight="1" x14ac:dyDescent="0.25">
      <c r="A8" s="194" t="s">
        <v>11</v>
      </c>
      <c r="B8" s="195">
        <v>615</v>
      </c>
      <c r="C8" s="195">
        <v>1683</v>
      </c>
      <c r="D8" s="195">
        <v>1293</v>
      </c>
      <c r="E8" s="195">
        <v>3895</v>
      </c>
      <c r="F8" s="196">
        <v>201.23743232791961</v>
      </c>
      <c r="G8" s="6"/>
    </row>
    <row r="9" spans="1:14" ht="15.6" customHeight="1" x14ac:dyDescent="0.25">
      <c r="A9" s="194" t="s">
        <v>8</v>
      </c>
      <c r="B9" s="195">
        <v>4562</v>
      </c>
      <c r="C9" s="195">
        <v>4711</v>
      </c>
      <c r="D9" s="195">
        <v>10493</v>
      </c>
      <c r="E9" s="195">
        <v>9428</v>
      </c>
      <c r="F9" s="196">
        <v>-10.149623558562849</v>
      </c>
      <c r="G9" s="6"/>
    </row>
    <row r="10" spans="1:14" ht="15.6" customHeight="1" x14ac:dyDescent="0.25">
      <c r="A10" s="194" t="s">
        <v>10</v>
      </c>
      <c r="B10" s="195">
        <v>3103</v>
      </c>
      <c r="C10" s="195">
        <v>2517</v>
      </c>
      <c r="D10" s="195">
        <v>6983</v>
      </c>
      <c r="E10" s="195">
        <v>5890</v>
      </c>
      <c r="F10" s="196">
        <v>-15.6522984390663</v>
      </c>
    </row>
    <row r="11" spans="1:14" ht="15.6" customHeight="1" x14ac:dyDescent="0.25">
      <c r="A11" s="194" t="s">
        <v>9</v>
      </c>
      <c r="B11" s="195">
        <v>279709</v>
      </c>
      <c r="C11" s="195">
        <v>211188</v>
      </c>
      <c r="D11" s="195">
        <v>541177</v>
      </c>
      <c r="E11" s="195">
        <v>463686</v>
      </c>
      <c r="F11" s="196">
        <v>-14.31897512274173</v>
      </c>
    </row>
    <row r="12" spans="1:14" ht="15.6" customHeight="1" x14ac:dyDescent="0.25">
      <c r="A12" s="194" t="s">
        <v>6</v>
      </c>
      <c r="B12" s="195">
        <v>5911</v>
      </c>
      <c r="C12" s="195">
        <v>6970</v>
      </c>
      <c r="D12" s="195">
        <v>14789</v>
      </c>
      <c r="E12" s="195">
        <v>16702</v>
      </c>
      <c r="F12" s="196">
        <v>12.93528974237609</v>
      </c>
    </row>
    <row r="13" spans="1:14" ht="15.6" customHeight="1" x14ac:dyDescent="0.25">
      <c r="A13" s="194" t="s">
        <v>175</v>
      </c>
      <c r="B13" s="195">
        <v>6685</v>
      </c>
      <c r="C13" s="195">
        <v>2740</v>
      </c>
      <c r="D13" s="195">
        <v>14516</v>
      </c>
      <c r="E13" s="195">
        <v>6831</v>
      </c>
      <c r="F13" s="196">
        <v>-52.941581702948469</v>
      </c>
    </row>
    <row r="14" spans="1:14" ht="15.6" customHeight="1" x14ac:dyDescent="0.25">
      <c r="A14" s="194" t="s">
        <v>148</v>
      </c>
      <c r="B14" s="195">
        <v>122508</v>
      </c>
      <c r="C14" s="195">
        <v>105304</v>
      </c>
      <c r="D14" s="195">
        <v>233190</v>
      </c>
      <c r="E14" s="195">
        <v>219054</v>
      </c>
      <c r="F14" s="196">
        <v>-6.062009520133798</v>
      </c>
    </row>
    <row r="15" spans="1:14" ht="15.6" customHeight="1" x14ac:dyDescent="0.25">
      <c r="A15" s="194" t="s">
        <v>145</v>
      </c>
      <c r="B15" s="195">
        <v>1854</v>
      </c>
      <c r="C15" s="195">
        <v>1505</v>
      </c>
      <c r="D15" s="195">
        <v>3503</v>
      </c>
      <c r="E15" s="195">
        <v>3143</v>
      </c>
      <c r="F15" s="196">
        <v>-10.276905509563241</v>
      </c>
    </row>
    <row r="16" spans="1:14" ht="15.6" customHeight="1" x14ac:dyDescent="0.5">
      <c r="A16" s="194" t="s">
        <v>144</v>
      </c>
      <c r="B16" s="195">
        <v>20190</v>
      </c>
      <c r="C16" s="195">
        <v>23518</v>
      </c>
      <c r="D16" s="195">
        <v>40200</v>
      </c>
      <c r="E16" s="195">
        <v>41167</v>
      </c>
      <c r="F16" s="196">
        <v>2.4054726368159152</v>
      </c>
      <c r="G16" s="1"/>
    </row>
    <row r="17" spans="1:7" ht="15.6" customHeight="1" x14ac:dyDescent="0.35">
      <c r="A17" s="194" t="s">
        <v>150</v>
      </c>
      <c r="B17" s="195">
        <v>1634</v>
      </c>
      <c r="C17" s="195">
        <v>3167</v>
      </c>
      <c r="D17" s="195">
        <v>2672</v>
      </c>
      <c r="E17" s="195">
        <v>4926</v>
      </c>
      <c r="F17" s="196">
        <v>84.356287425149702</v>
      </c>
      <c r="G17" s="2"/>
    </row>
    <row r="18" spans="1:7" ht="15.6" customHeight="1" x14ac:dyDescent="0.25">
      <c r="A18" s="194" t="s">
        <v>147</v>
      </c>
      <c r="B18" s="195">
        <v>62175</v>
      </c>
      <c r="C18" s="195">
        <v>42743</v>
      </c>
      <c r="D18" s="195">
        <v>121502</v>
      </c>
      <c r="E18" s="195">
        <v>94146</v>
      </c>
      <c r="F18" s="196">
        <v>-22.514855722539551</v>
      </c>
    </row>
    <row r="19" spans="1:7" ht="15.6" customHeight="1" x14ac:dyDescent="0.25">
      <c r="A19" s="194" t="s">
        <v>143</v>
      </c>
      <c r="B19" s="195">
        <v>1052</v>
      </c>
      <c r="C19" s="195">
        <v>814</v>
      </c>
      <c r="D19" s="195">
        <v>1553</v>
      </c>
      <c r="E19" s="195">
        <v>1977</v>
      </c>
      <c r="F19" s="196">
        <v>27.301996136509981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6831</v>
      </c>
      <c r="E20" s="195">
        <v>0</v>
      </c>
      <c r="F20" s="196">
        <v>-100</v>
      </c>
    </row>
    <row r="21" spans="1:7" ht="15.6" customHeight="1" x14ac:dyDescent="0.25">
      <c r="A21" s="194" t="s">
        <v>149</v>
      </c>
      <c r="B21" s="195">
        <v>10997</v>
      </c>
      <c r="C21" s="195">
        <v>11665</v>
      </c>
      <c r="D21" s="195">
        <v>38413</v>
      </c>
      <c r="E21" s="195">
        <v>24640</v>
      </c>
      <c r="F21" s="196">
        <v>-35.855049071928782</v>
      </c>
    </row>
    <row r="22" spans="1:7" ht="15.6" customHeight="1" x14ac:dyDescent="0.25">
      <c r="A22" s="194" t="s">
        <v>146</v>
      </c>
      <c r="B22" s="195">
        <v>230196</v>
      </c>
      <c r="C22" s="195">
        <v>262472</v>
      </c>
      <c r="D22" s="195">
        <v>459966</v>
      </c>
      <c r="E22" s="195">
        <v>502627</v>
      </c>
      <c r="F22" s="196">
        <v>9.2748159646582593</v>
      </c>
    </row>
    <row r="23" spans="1:7" ht="15.6" customHeight="1" x14ac:dyDescent="0.25">
      <c r="A23" s="194" t="s">
        <v>165</v>
      </c>
      <c r="B23" s="195">
        <v>1539</v>
      </c>
      <c r="C23" s="195">
        <v>12086</v>
      </c>
      <c r="D23" s="195">
        <v>4969</v>
      </c>
      <c r="E23" s="195">
        <v>27323</v>
      </c>
      <c r="F23" s="196">
        <v>449.86918897162411</v>
      </c>
    </row>
    <row r="24" spans="1:7" ht="15.6" customHeight="1" x14ac:dyDescent="0.25">
      <c r="A24" s="194" t="s">
        <v>141</v>
      </c>
      <c r="B24" s="195">
        <v>1840</v>
      </c>
      <c r="C24" s="195">
        <v>1131</v>
      </c>
      <c r="D24" s="195">
        <v>5296</v>
      </c>
      <c r="E24" s="195">
        <v>3436</v>
      </c>
      <c r="F24" s="196">
        <v>-35.120845921450147</v>
      </c>
    </row>
    <row r="25" spans="1:7" ht="15.6" customHeight="1" x14ac:dyDescent="0.25">
      <c r="A25" s="194" t="s">
        <v>140</v>
      </c>
      <c r="B25" s="195">
        <v>8</v>
      </c>
      <c r="C25" s="195">
        <v>1077</v>
      </c>
      <c r="D25" s="195">
        <v>8</v>
      </c>
      <c r="E25" s="195">
        <v>1107</v>
      </c>
      <c r="F25" s="196">
        <v>13737.5</v>
      </c>
    </row>
    <row r="26" spans="1:7" ht="15.6" customHeight="1" x14ac:dyDescent="0.25">
      <c r="A26" s="194" t="s">
        <v>152</v>
      </c>
      <c r="B26" s="195">
        <v>1279</v>
      </c>
      <c r="C26" s="195">
        <v>1255</v>
      </c>
      <c r="D26" s="195">
        <v>3392</v>
      </c>
      <c r="E26" s="195">
        <v>2738</v>
      </c>
      <c r="F26" s="196">
        <v>-19.28066037735849</v>
      </c>
    </row>
    <row r="27" spans="1:7" ht="15.6" customHeight="1" x14ac:dyDescent="0.25">
      <c r="A27" s="194" t="s">
        <v>173</v>
      </c>
      <c r="B27" s="195">
        <v>2102</v>
      </c>
      <c r="C27" s="195">
        <v>2544</v>
      </c>
      <c r="D27" s="195">
        <v>5024</v>
      </c>
      <c r="E27" s="195">
        <v>5440</v>
      </c>
      <c r="F27" s="196">
        <v>8.2802547770700698</v>
      </c>
    </row>
    <row r="28" spans="1:7" ht="15.6" customHeight="1" x14ac:dyDescent="0.25">
      <c r="A28" s="194" t="s">
        <v>177</v>
      </c>
      <c r="B28" s="195">
        <v>65322</v>
      </c>
      <c r="C28" s="195">
        <v>91585</v>
      </c>
      <c r="D28" s="195">
        <v>129705</v>
      </c>
      <c r="E28" s="195">
        <v>204021</v>
      </c>
      <c r="F28" s="196">
        <v>57.296172082803281</v>
      </c>
    </row>
    <row r="29" spans="1:7" ht="15.6" customHeight="1" x14ac:dyDescent="0.25">
      <c r="A29" s="194" t="s">
        <v>178</v>
      </c>
      <c r="B29" s="195">
        <v>3897</v>
      </c>
      <c r="C29" s="195">
        <v>4351</v>
      </c>
      <c r="D29" s="195">
        <v>8042</v>
      </c>
      <c r="E29" s="195">
        <v>7798</v>
      </c>
      <c r="F29" s="196">
        <v>-3.034071126585431</v>
      </c>
    </row>
    <row r="30" spans="1:7" ht="15.6" customHeight="1" x14ac:dyDescent="0.25">
      <c r="A30" s="194" t="s">
        <v>179</v>
      </c>
      <c r="B30" s="195">
        <v>2735</v>
      </c>
      <c r="C30" s="195">
        <v>0</v>
      </c>
      <c r="D30" s="195">
        <v>4515</v>
      </c>
      <c r="E30" s="195">
        <v>9555</v>
      </c>
      <c r="F30" s="196">
        <v>111.6279069767442</v>
      </c>
    </row>
    <row r="31" spans="1:7" ht="15.6" customHeight="1" x14ac:dyDescent="0.25">
      <c r="A31" s="194" t="s">
        <v>180</v>
      </c>
      <c r="B31" s="195">
        <v>7029</v>
      </c>
      <c r="C31" s="195">
        <v>12052</v>
      </c>
      <c r="D31" s="195">
        <v>16971</v>
      </c>
      <c r="E31" s="195">
        <v>25866</v>
      </c>
      <c r="F31" s="196">
        <v>52.412939720700017</v>
      </c>
    </row>
    <row r="32" spans="1:7" ht="15.6" customHeight="1" x14ac:dyDescent="0.25">
      <c r="A32" s="194" t="s">
        <v>181</v>
      </c>
      <c r="B32" s="195">
        <v>39733</v>
      </c>
      <c r="C32" s="195">
        <v>45092</v>
      </c>
      <c r="D32" s="195">
        <v>81603</v>
      </c>
      <c r="E32" s="195">
        <v>89691</v>
      </c>
      <c r="F32" s="196">
        <v>9.9114003161648441</v>
      </c>
    </row>
    <row r="33" spans="1:6" ht="15.6" customHeight="1" x14ac:dyDescent="0.25">
      <c r="A33" s="194" t="s">
        <v>182</v>
      </c>
      <c r="B33" s="195">
        <v>6950</v>
      </c>
      <c r="C33" s="195">
        <v>5344</v>
      </c>
      <c r="D33" s="195">
        <v>15092</v>
      </c>
      <c r="E33" s="195">
        <v>14963</v>
      </c>
      <c r="F33" s="196">
        <v>-0.85475748741055224</v>
      </c>
    </row>
    <row r="34" spans="1:6" ht="15.6" customHeight="1" x14ac:dyDescent="0.25">
      <c r="A34" s="194" t="s">
        <v>183</v>
      </c>
      <c r="B34" s="195">
        <v>798</v>
      </c>
      <c r="C34" s="195">
        <v>1203</v>
      </c>
      <c r="D34" s="195">
        <v>1208</v>
      </c>
      <c r="E34" s="195">
        <v>1866</v>
      </c>
      <c r="F34" s="196">
        <v>54.470198675496682</v>
      </c>
    </row>
    <row r="35" spans="1:6" ht="15.6" customHeight="1" x14ac:dyDescent="0.25">
      <c r="A35" s="162" t="s">
        <v>153</v>
      </c>
      <c r="B35" s="80">
        <f>SUM(B7:B34)</f>
        <v>886980</v>
      </c>
      <c r="C35" s="81">
        <f>SUM(C7:C34)</f>
        <v>862001</v>
      </c>
      <c r="D35" s="184">
        <f>SUM(D7:D34)</f>
        <v>1779056</v>
      </c>
      <c r="E35" s="184">
        <f>SUM(E7:E34)</f>
        <v>1797076</v>
      </c>
      <c r="F35" s="145">
        <f>E35*100/D35-100</f>
        <v>1.0128967272531071</v>
      </c>
    </row>
    <row r="36" spans="1:6" ht="15.6" customHeight="1" x14ac:dyDescent="0.25">
      <c r="A36" s="75" t="s">
        <v>160</v>
      </c>
      <c r="B36" s="74"/>
      <c r="D36" s="14"/>
      <c r="F36" s="25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5AE80-5EC1-4E41-B7D0-CDA39119947E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1496</v>
      </c>
      <c r="C7" s="195">
        <v>2500</v>
      </c>
      <c r="D7" s="195">
        <v>4260</v>
      </c>
      <c r="E7" s="195">
        <v>3761</v>
      </c>
      <c r="F7" s="196">
        <v>-11.71361502347418</v>
      </c>
      <c r="G7" s="39"/>
    </row>
    <row r="8" spans="1:14" ht="15.6" customHeight="1" x14ac:dyDescent="0.25">
      <c r="A8" s="194" t="s">
        <v>11</v>
      </c>
      <c r="B8" s="195">
        <v>82</v>
      </c>
      <c r="C8" s="195">
        <v>136</v>
      </c>
      <c r="D8" s="195">
        <v>171</v>
      </c>
      <c r="E8" s="195">
        <v>354</v>
      </c>
      <c r="F8" s="196">
        <v>107.01754385964909</v>
      </c>
      <c r="G8" s="6"/>
    </row>
    <row r="9" spans="1:14" ht="15.6" customHeight="1" x14ac:dyDescent="0.25">
      <c r="A9" s="194" t="s">
        <v>8</v>
      </c>
      <c r="B9" s="195">
        <v>1733</v>
      </c>
      <c r="C9" s="195">
        <v>2443</v>
      </c>
      <c r="D9" s="195">
        <v>4262</v>
      </c>
      <c r="E9" s="195">
        <v>4608</v>
      </c>
      <c r="F9" s="196">
        <v>8.1182543406851266</v>
      </c>
      <c r="G9" s="6"/>
    </row>
    <row r="10" spans="1:14" ht="15.6" customHeight="1" x14ac:dyDescent="0.25">
      <c r="A10" s="194" t="s">
        <v>10</v>
      </c>
      <c r="B10" s="195">
        <v>1009</v>
      </c>
      <c r="C10" s="195">
        <v>359</v>
      </c>
      <c r="D10" s="195">
        <v>2372</v>
      </c>
      <c r="E10" s="195">
        <v>1764</v>
      </c>
      <c r="F10" s="196">
        <v>-25.632377740303539</v>
      </c>
    </row>
    <row r="11" spans="1:14" ht="15.6" customHeight="1" x14ac:dyDescent="0.25">
      <c r="A11" s="194" t="s">
        <v>9</v>
      </c>
      <c r="B11" s="195">
        <v>268898</v>
      </c>
      <c r="C11" s="195">
        <v>200902</v>
      </c>
      <c r="D11" s="195">
        <v>518925</v>
      </c>
      <c r="E11" s="195">
        <v>443266</v>
      </c>
      <c r="F11" s="196">
        <v>-14.57994893289011</v>
      </c>
    </row>
    <row r="12" spans="1:14" ht="15.6" customHeight="1" x14ac:dyDescent="0.25">
      <c r="A12" s="194" t="s">
        <v>6</v>
      </c>
      <c r="B12" s="195">
        <v>2856</v>
      </c>
      <c r="C12" s="195">
        <v>3819</v>
      </c>
      <c r="D12" s="195">
        <v>4830</v>
      </c>
      <c r="E12" s="195">
        <v>5097</v>
      </c>
      <c r="F12" s="196">
        <v>5.5279503105590067</v>
      </c>
    </row>
    <row r="13" spans="1:14" ht="15.6" customHeight="1" x14ac:dyDescent="0.25">
      <c r="A13" s="194" t="s">
        <v>175</v>
      </c>
      <c r="B13" s="195">
        <v>50</v>
      </c>
      <c r="C13" s="195">
        <v>22</v>
      </c>
      <c r="D13" s="195">
        <v>50</v>
      </c>
      <c r="E13" s="195">
        <v>22</v>
      </c>
      <c r="F13" s="196">
        <v>-56</v>
      </c>
    </row>
    <row r="14" spans="1:14" ht="15.6" customHeight="1" x14ac:dyDescent="0.25">
      <c r="A14" s="194" t="s">
        <v>148</v>
      </c>
      <c r="B14" s="195">
        <v>102179</v>
      </c>
      <c r="C14" s="195">
        <v>89267</v>
      </c>
      <c r="D14" s="195">
        <v>194418</v>
      </c>
      <c r="E14" s="195">
        <v>179815</v>
      </c>
      <c r="F14" s="196">
        <v>-7.5111358001831121</v>
      </c>
    </row>
    <row r="15" spans="1:14" ht="15.6" customHeight="1" x14ac:dyDescent="0.25">
      <c r="A15" s="194" t="s">
        <v>145</v>
      </c>
      <c r="B15" s="195">
        <v>1453</v>
      </c>
      <c r="C15" s="195">
        <v>1147</v>
      </c>
      <c r="D15" s="195">
        <v>2859</v>
      </c>
      <c r="E15" s="195">
        <v>2562</v>
      </c>
      <c r="F15" s="196">
        <v>-10.388247639034629</v>
      </c>
    </row>
    <row r="16" spans="1:14" ht="15.6" customHeight="1" x14ac:dyDescent="0.5">
      <c r="A16" s="194" t="s">
        <v>144</v>
      </c>
      <c r="B16" s="195">
        <v>1013</v>
      </c>
      <c r="C16" s="195">
        <v>2143</v>
      </c>
      <c r="D16" s="195">
        <v>2221</v>
      </c>
      <c r="E16" s="195">
        <v>4141</v>
      </c>
      <c r="F16" s="196">
        <v>86.44754615038272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59611</v>
      </c>
      <c r="C18" s="195">
        <v>40350</v>
      </c>
      <c r="D18" s="195">
        <v>115778</v>
      </c>
      <c r="E18" s="195">
        <v>89312</v>
      </c>
      <c r="F18" s="196">
        <v>-22.8592651453644</v>
      </c>
    </row>
    <row r="19" spans="1:7" ht="15.6" customHeight="1" x14ac:dyDescent="0.25">
      <c r="A19" s="194" t="s">
        <v>143</v>
      </c>
      <c r="B19" s="195">
        <v>403</v>
      </c>
      <c r="C19" s="195">
        <v>597</v>
      </c>
      <c r="D19" s="195">
        <v>746</v>
      </c>
      <c r="E19" s="195">
        <v>1291</v>
      </c>
      <c r="F19" s="196">
        <v>73.056300268096521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6831</v>
      </c>
      <c r="E20" s="195">
        <v>0</v>
      </c>
      <c r="F20" s="196">
        <v>-100</v>
      </c>
    </row>
    <row r="21" spans="1:7" ht="15.6" customHeight="1" x14ac:dyDescent="0.25">
      <c r="A21" s="194" t="s">
        <v>149</v>
      </c>
      <c r="B21" s="195">
        <v>9334</v>
      </c>
      <c r="C21" s="195">
        <v>10100</v>
      </c>
      <c r="D21" s="195">
        <v>32447</v>
      </c>
      <c r="E21" s="195">
        <v>21282</v>
      </c>
      <c r="F21" s="196">
        <v>-34.409960859247391</v>
      </c>
    </row>
    <row r="22" spans="1:7" ht="15.6" customHeight="1" x14ac:dyDescent="0.25">
      <c r="A22" s="194" t="s">
        <v>146</v>
      </c>
      <c r="B22" s="195">
        <v>203520</v>
      </c>
      <c r="C22" s="195">
        <v>224818</v>
      </c>
      <c r="D22" s="195">
        <v>405729</v>
      </c>
      <c r="E22" s="195">
        <v>425733</v>
      </c>
      <c r="F22" s="196">
        <v>4.9303845670385869</v>
      </c>
    </row>
    <row r="23" spans="1:7" ht="15.6" customHeight="1" x14ac:dyDescent="0.25">
      <c r="A23" s="194" t="s">
        <v>165</v>
      </c>
      <c r="B23" s="195">
        <v>1183</v>
      </c>
      <c r="C23" s="195">
        <v>9141</v>
      </c>
      <c r="D23" s="195">
        <v>2607</v>
      </c>
      <c r="E23" s="195">
        <v>19960</v>
      </c>
      <c r="F23" s="196">
        <v>665.63099347909474</v>
      </c>
    </row>
    <row r="24" spans="1:7" ht="15.6" customHeight="1" x14ac:dyDescent="0.25">
      <c r="A24" s="194" t="s">
        <v>141</v>
      </c>
      <c r="B24" s="195">
        <v>1240</v>
      </c>
      <c r="C24" s="195">
        <v>853</v>
      </c>
      <c r="D24" s="195">
        <v>4091</v>
      </c>
      <c r="E24" s="195">
        <v>2420</v>
      </c>
      <c r="F24" s="196">
        <v>-40.845758983133713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1018</v>
      </c>
      <c r="C26" s="195">
        <v>885</v>
      </c>
      <c r="D26" s="195">
        <v>2161</v>
      </c>
      <c r="E26" s="195">
        <v>1762</v>
      </c>
      <c r="F26" s="196">
        <v>-18.463674224895879</v>
      </c>
    </row>
    <row r="27" spans="1:7" ht="15.6" customHeight="1" x14ac:dyDescent="0.25">
      <c r="A27" s="194" t="s">
        <v>173</v>
      </c>
      <c r="B27" s="195">
        <v>615</v>
      </c>
      <c r="C27" s="195">
        <v>707</v>
      </c>
      <c r="D27" s="195">
        <v>1854</v>
      </c>
      <c r="E27" s="195">
        <v>2227</v>
      </c>
      <c r="F27" s="196">
        <v>20.118662351672061</v>
      </c>
    </row>
    <row r="28" spans="1:7" ht="15.6" customHeight="1" x14ac:dyDescent="0.25">
      <c r="A28" s="194" t="s">
        <v>177</v>
      </c>
      <c r="B28" s="195">
        <v>47847</v>
      </c>
      <c r="C28" s="195">
        <v>71453</v>
      </c>
      <c r="D28" s="195">
        <v>94154</v>
      </c>
      <c r="E28" s="195">
        <v>159933</v>
      </c>
      <c r="F28" s="196">
        <v>69.863202837903856</v>
      </c>
    </row>
    <row r="29" spans="1:7" ht="15.6" customHeight="1" x14ac:dyDescent="0.25">
      <c r="A29" s="194" t="s">
        <v>178</v>
      </c>
      <c r="B29" s="195">
        <v>2599</v>
      </c>
      <c r="C29" s="195">
        <v>3142</v>
      </c>
      <c r="D29" s="195">
        <v>5239</v>
      </c>
      <c r="E29" s="195">
        <v>5535</v>
      </c>
      <c r="F29" s="196">
        <v>5.6499331933575121</v>
      </c>
    </row>
    <row r="30" spans="1:7" ht="15.6" customHeight="1" x14ac:dyDescent="0.25">
      <c r="A30" s="194" t="s">
        <v>179</v>
      </c>
      <c r="B30" s="195">
        <v>1831</v>
      </c>
      <c r="C30" s="195">
        <v>0</v>
      </c>
      <c r="D30" s="195">
        <v>2937</v>
      </c>
      <c r="E30" s="195">
        <v>5790</v>
      </c>
      <c r="F30" s="196">
        <v>97.139938712972423</v>
      </c>
    </row>
    <row r="31" spans="1:7" ht="15.6" customHeight="1" x14ac:dyDescent="0.25">
      <c r="A31" s="194" t="s">
        <v>180</v>
      </c>
      <c r="B31" s="195">
        <v>2457</v>
      </c>
      <c r="C31" s="195">
        <v>4420</v>
      </c>
      <c r="D31" s="195">
        <v>7285</v>
      </c>
      <c r="E31" s="195">
        <v>10165</v>
      </c>
      <c r="F31" s="196">
        <v>39.533287577213457</v>
      </c>
    </row>
    <row r="32" spans="1:7" ht="15.6" customHeight="1" x14ac:dyDescent="0.25">
      <c r="A32" s="194" t="s">
        <v>181</v>
      </c>
      <c r="B32" s="195">
        <v>31648</v>
      </c>
      <c r="C32" s="195">
        <v>37318</v>
      </c>
      <c r="D32" s="195">
        <v>64506</v>
      </c>
      <c r="E32" s="195">
        <v>74143</v>
      </c>
      <c r="F32" s="196">
        <v>14.939695532198559</v>
      </c>
    </row>
    <row r="33" spans="1:6" ht="15.6" customHeight="1" x14ac:dyDescent="0.25">
      <c r="A33" s="194" t="s">
        <v>182</v>
      </c>
      <c r="B33" s="195">
        <v>3512</v>
      </c>
      <c r="C33" s="195">
        <v>0</v>
      </c>
      <c r="D33" s="195">
        <v>7933</v>
      </c>
      <c r="E33" s="195">
        <v>5335</v>
      </c>
      <c r="F33" s="196">
        <v>-32.749275179629393</v>
      </c>
    </row>
    <row r="34" spans="1:6" ht="15.6" customHeight="1" x14ac:dyDescent="0.25">
      <c r="A34" s="194" t="s">
        <v>183</v>
      </c>
      <c r="B34" s="195">
        <v>239</v>
      </c>
      <c r="C34" s="195">
        <v>0</v>
      </c>
      <c r="D34" s="195">
        <v>444</v>
      </c>
      <c r="E34" s="195">
        <v>133</v>
      </c>
      <c r="F34" s="196">
        <v>-70.045045045045043</v>
      </c>
    </row>
    <row r="35" spans="1:6" ht="15.6" customHeight="1" x14ac:dyDescent="0.25">
      <c r="A35" s="162" t="s">
        <v>153</v>
      </c>
      <c r="B35" s="80">
        <f>SUM(B7:B34)</f>
        <v>747826</v>
      </c>
      <c r="C35" s="81">
        <f>SUM(C7:C34)</f>
        <v>706522</v>
      </c>
      <c r="D35" s="80">
        <f>SUM(D7:D34)</f>
        <v>1489110</v>
      </c>
      <c r="E35" s="82">
        <f>SUM(E7:E34)</f>
        <v>1470411</v>
      </c>
      <c r="F35" s="145">
        <f>E35*100/D35-100</f>
        <v>-1.2557165018030929</v>
      </c>
    </row>
    <row r="36" spans="1:6" ht="15.6" customHeight="1" x14ac:dyDescent="0.25">
      <c r="A36" s="75" t="s">
        <v>82</v>
      </c>
      <c r="B36" s="74"/>
      <c r="D36" s="14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73355-D4AA-42B3-8455-6AB26A0FA563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39"/>
    </row>
    <row r="8" spans="1:14" ht="15.6" customHeight="1" x14ac:dyDescent="0.25">
      <c r="A8" s="194" t="s">
        <v>11</v>
      </c>
      <c r="B8" s="195">
        <v>0</v>
      </c>
      <c r="C8" s="195">
        <v>0</v>
      </c>
      <c r="D8" s="195">
        <v>0</v>
      </c>
      <c r="E8" s="195">
        <v>0</v>
      </c>
      <c r="F8" s="196" t="s">
        <v>151</v>
      </c>
      <c r="G8" s="6"/>
    </row>
    <row r="9" spans="1:14" ht="15.6" customHeight="1" x14ac:dyDescent="0.25">
      <c r="A9" s="194" t="s">
        <v>8</v>
      </c>
      <c r="B9" s="195">
        <v>0</v>
      </c>
      <c r="C9" s="195">
        <v>0</v>
      </c>
      <c r="D9" s="195">
        <v>0</v>
      </c>
      <c r="E9" s="195">
        <v>0</v>
      </c>
      <c r="F9" s="196" t="s">
        <v>151</v>
      </c>
      <c r="G9" s="6"/>
    </row>
    <row r="10" spans="1:14" ht="15.6" customHeight="1" x14ac:dyDescent="0.25">
      <c r="A10" s="194" t="s">
        <v>10</v>
      </c>
      <c r="B10" s="195">
        <v>14700</v>
      </c>
      <c r="C10" s="195">
        <v>0</v>
      </c>
      <c r="D10" s="195">
        <v>14700</v>
      </c>
      <c r="E10" s="195">
        <v>0</v>
      </c>
      <c r="F10" s="196">
        <v>-100</v>
      </c>
    </row>
    <row r="11" spans="1:14" ht="15.6" customHeight="1" x14ac:dyDescent="0.25">
      <c r="A11" s="194" t="s">
        <v>9</v>
      </c>
      <c r="B11" s="195">
        <v>297451</v>
      </c>
      <c r="C11" s="195">
        <v>211652</v>
      </c>
      <c r="D11" s="195">
        <v>600451</v>
      </c>
      <c r="E11" s="195">
        <v>488232</v>
      </c>
      <c r="F11" s="196">
        <v>-18.689118679126199</v>
      </c>
    </row>
    <row r="12" spans="1:14" ht="15.6" customHeight="1" x14ac:dyDescent="0.25">
      <c r="A12" s="194" t="s">
        <v>6</v>
      </c>
      <c r="B12" s="195">
        <v>0</v>
      </c>
      <c r="C12" s="195">
        <v>0</v>
      </c>
      <c r="D12" s="195">
        <v>0</v>
      </c>
      <c r="E12" s="195">
        <v>0</v>
      </c>
      <c r="F12" s="196" t="s">
        <v>151</v>
      </c>
    </row>
    <row r="13" spans="1:14" ht="15.6" customHeight="1" x14ac:dyDescent="0.25">
      <c r="A13" s="194" t="s">
        <v>175</v>
      </c>
      <c r="B13" s="195">
        <v>0</v>
      </c>
      <c r="C13" s="195">
        <v>0</v>
      </c>
      <c r="D13" s="195">
        <v>0</v>
      </c>
      <c r="E13" s="195">
        <v>0</v>
      </c>
      <c r="F13" s="196" t="s">
        <v>151</v>
      </c>
    </row>
    <row r="14" spans="1:14" ht="15.6" customHeight="1" x14ac:dyDescent="0.25">
      <c r="A14" s="194" t="s">
        <v>148</v>
      </c>
      <c r="B14" s="195">
        <v>0</v>
      </c>
      <c r="C14" s="195">
        <v>0</v>
      </c>
      <c r="D14" s="195">
        <v>0</v>
      </c>
      <c r="E14" s="195">
        <v>0</v>
      </c>
      <c r="F14" s="196" t="s">
        <v>151</v>
      </c>
    </row>
    <row r="15" spans="1:14" ht="15.6" customHeight="1" x14ac:dyDescent="0.25">
      <c r="A15" s="194" t="s">
        <v>145</v>
      </c>
      <c r="B15" s="195">
        <v>0</v>
      </c>
      <c r="C15" s="195">
        <v>0</v>
      </c>
      <c r="D15" s="195">
        <v>0</v>
      </c>
      <c r="E15" s="195">
        <v>0</v>
      </c>
      <c r="F15" s="196" t="s">
        <v>151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4942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0</v>
      </c>
      <c r="D18" s="195">
        <v>0</v>
      </c>
      <c r="E18" s="195">
        <v>0</v>
      </c>
      <c r="F18" s="196" t="s">
        <v>151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27145</v>
      </c>
      <c r="C21" s="195">
        <v>0</v>
      </c>
      <c r="D21" s="195">
        <v>37139</v>
      </c>
      <c r="E21" s="195">
        <v>71299</v>
      </c>
      <c r="F21" s="196">
        <v>91.978782412019712</v>
      </c>
    </row>
    <row r="22" spans="1:7" ht="15.6" customHeight="1" x14ac:dyDescent="0.25">
      <c r="A22" s="194" t="s">
        <v>146</v>
      </c>
      <c r="B22" s="195">
        <v>0</v>
      </c>
      <c r="C22" s="195">
        <v>0</v>
      </c>
      <c r="D22" s="195">
        <v>0</v>
      </c>
      <c r="E22" s="195">
        <v>0</v>
      </c>
      <c r="F22" s="196" t="s">
        <v>151</v>
      </c>
    </row>
    <row r="23" spans="1:7" ht="15.6" customHeight="1" x14ac:dyDescent="0.25">
      <c r="A23" s="194" t="s">
        <v>165</v>
      </c>
      <c r="B23" s="195">
        <v>0</v>
      </c>
      <c r="C23" s="195">
        <v>0</v>
      </c>
      <c r="D23" s="195">
        <v>0</v>
      </c>
      <c r="E23" s="195">
        <v>0</v>
      </c>
      <c r="F23" s="196" t="s">
        <v>151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160</v>
      </c>
      <c r="C28" s="195">
        <v>61</v>
      </c>
      <c r="D28" s="195">
        <v>324</v>
      </c>
      <c r="E28" s="195">
        <v>196</v>
      </c>
      <c r="F28" s="196">
        <v>-39.506172839506171</v>
      </c>
    </row>
    <row r="29" spans="1:7" ht="15.6" customHeight="1" x14ac:dyDescent="0.25">
      <c r="A29" s="194" t="s">
        <v>178</v>
      </c>
      <c r="B29" s="195">
        <v>0</v>
      </c>
      <c r="C29" s="195">
        <v>1</v>
      </c>
      <c r="D29" s="195">
        <v>0</v>
      </c>
      <c r="E29" s="195">
        <v>1</v>
      </c>
      <c r="F29" s="196" t="s">
        <v>151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0</v>
      </c>
      <c r="F30" s="196" t="s">
        <v>151</v>
      </c>
    </row>
    <row r="31" spans="1:7" ht="15.6" customHeight="1" x14ac:dyDescent="0.25">
      <c r="A31" s="194" t="s">
        <v>180</v>
      </c>
      <c r="B31" s="195">
        <v>68620</v>
      </c>
      <c r="C31" s="195">
        <v>0</v>
      </c>
      <c r="D31" s="195">
        <v>68620</v>
      </c>
      <c r="E31" s="195">
        <v>0</v>
      </c>
      <c r="F31" s="196">
        <v>-100</v>
      </c>
    </row>
    <row r="32" spans="1:7" ht="15.6" customHeight="1" x14ac:dyDescent="0.25">
      <c r="A32" s="194" t="s">
        <v>181</v>
      </c>
      <c r="B32" s="195">
        <v>0</v>
      </c>
      <c r="C32" s="195">
        <v>0</v>
      </c>
      <c r="D32" s="195">
        <v>0</v>
      </c>
      <c r="E32" s="195">
        <v>0</v>
      </c>
      <c r="F32" s="196" t="s">
        <v>151</v>
      </c>
    </row>
    <row r="33" spans="1:6" ht="15.6" customHeight="1" x14ac:dyDescent="0.25">
      <c r="A33" s="194" t="s">
        <v>182</v>
      </c>
      <c r="B33" s="195">
        <v>0</v>
      </c>
      <c r="C33" s="195">
        <v>0</v>
      </c>
      <c r="D33" s="195">
        <v>84</v>
      </c>
      <c r="E33" s="195">
        <v>0</v>
      </c>
      <c r="F33" s="196">
        <v>-100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408076</v>
      </c>
      <c r="C35" s="81">
        <f>SUM(C7:C34)</f>
        <v>211714</v>
      </c>
      <c r="D35" s="184">
        <f>SUM(D7:D34)</f>
        <v>721318</v>
      </c>
      <c r="E35" s="184">
        <f>SUM(E7:E34)</f>
        <v>564670</v>
      </c>
      <c r="F35" s="145">
        <f>E35*100/D35-100</f>
        <v>-21.716912651562836</v>
      </c>
    </row>
    <row r="36" spans="1:6" ht="15.6" customHeight="1" x14ac:dyDescent="0.25">
      <c r="A36" s="75" t="s">
        <v>52</v>
      </c>
      <c r="B36" s="74"/>
      <c r="D36" s="14"/>
      <c r="F36" s="25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EB9B-A92B-4750-AF45-45D5A68286A7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45657</v>
      </c>
      <c r="C7" s="195">
        <v>6302</v>
      </c>
      <c r="D7" s="195">
        <v>132053</v>
      </c>
      <c r="E7" s="195">
        <v>6302</v>
      </c>
      <c r="F7" s="196">
        <v>-95.227673737060115</v>
      </c>
      <c r="G7" s="14"/>
    </row>
    <row r="8" spans="1:14" ht="15.6" customHeight="1" x14ac:dyDescent="0.25">
      <c r="A8" s="194" t="s">
        <v>11</v>
      </c>
      <c r="B8" s="195">
        <v>0</v>
      </c>
      <c r="C8" s="195">
        <v>3508</v>
      </c>
      <c r="D8" s="195">
        <v>5249</v>
      </c>
      <c r="E8" s="195">
        <v>12317</v>
      </c>
      <c r="F8" s="196">
        <v>134.65421985140031</v>
      </c>
      <c r="G8" s="6"/>
    </row>
    <row r="9" spans="1:14" ht="15.6" customHeight="1" x14ac:dyDescent="0.25">
      <c r="A9" s="194" t="s">
        <v>8</v>
      </c>
      <c r="B9" s="195">
        <v>2</v>
      </c>
      <c r="C9" s="195">
        <v>0</v>
      </c>
      <c r="D9" s="195">
        <v>17</v>
      </c>
      <c r="E9" s="195">
        <v>0</v>
      </c>
      <c r="F9" s="196">
        <v>-100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9494</v>
      </c>
      <c r="F10" s="196" t="s">
        <v>151</v>
      </c>
    </row>
    <row r="11" spans="1:14" ht="15.6" customHeight="1" x14ac:dyDescent="0.25">
      <c r="A11" s="194" t="s">
        <v>9</v>
      </c>
      <c r="B11" s="195">
        <v>4929269</v>
      </c>
      <c r="C11" s="195">
        <v>4235793</v>
      </c>
      <c r="D11" s="195">
        <v>9897035</v>
      </c>
      <c r="E11" s="195">
        <v>8277218</v>
      </c>
      <c r="F11" s="196">
        <v>-16.366689619668922</v>
      </c>
    </row>
    <row r="12" spans="1:14" ht="15.6" customHeight="1" x14ac:dyDescent="0.25">
      <c r="A12" s="194" t="s">
        <v>6</v>
      </c>
      <c r="B12" s="195">
        <v>98154</v>
      </c>
      <c r="C12" s="195">
        <v>111786</v>
      </c>
      <c r="D12" s="195">
        <v>145297</v>
      </c>
      <c r="E12" s="195">
        <v>191561</v>
      </c>
      <c r="F12" s="196">
        <v>31.84098776987824</v>
      </c>
    </row>
    <row r="13" spans="1:14" ht="15.6" customHeight="1" x14ac:dyDescent="0.25">
      <c r="A13" s="194" t="s">
        <v>175</v>
      </c>
      <c r="B13" s="195">
        <v>1198</v>
      </c>
      <c r="C13" s="195">
        <v>35816</v>
      </c>
      <c r="D13" s="195">
        <v>2321</v>
      </c>
      <c r="E13" s="195">
        <v>36246</v>
      </c>
      <c r="F13" s="196">
        <v>1461.6544592847911</v>
      </c>
    </row>
    <row r="14" spans="1:14" ht="15.6" customHeight="1" x14ac:dyDescent="0.25">
      <c r="A14" s="194" t="s">
        <v>148</v>
      </c>
      <c r="B14" s="195">
        <v>2032310</v>
      </c>
      <c r="C14" s="195">
        <v>2312633</v>
      </c>
      <c r="D14" s="195">
        <v>3629722</v>
      </c>
      <c r="E14" s="195">
        <v>4478550</v>
      </c>
      <c r="F14" s="196">
        <v>23.38548241435571</v>
      </c>
    </row>
    <row r="15" spans="1:14" ht="15.6" customHeight="1" x14ac:dyDescent="0.25">
      <c r="A15" s="194" t="s">
        <v>145</v>
      </c>
      <c r="B15" s="195">
        <v>5429</v>
      </c>
      <c r="C15" s="195">
        <v>33301</v>
      </c>
      <c r="D15" s="195">
        <v>9427</v>
      </c>
      <c r="E15" s="195">
        <v>63404</v>
      </c>
      <c r="F15" s="196">
        <v>572.57876312718781</v>
      </c>
    </row>
    <row r="16" spans="1:14" ht="15.6" customHeight="1" x14ac:dyDescent="0.5">
      <c r="A16" s="194" t="s">
        <v>144</v>
      </c>
      <c r="B16" s="195">
        <v>1393</v>
      </c>
      <c r="C16" s="195">
        <v>39069</v>
      </c>
      <c r="D16" s="195">
        <v>3670</v>
      </c>
      <c r="E16" s="195">
        <v>117069</v>
      </c>
      <c r="F16" s="196">
        <v>3089.891008174387</v>
      </c>
      <c r="G16" s="1"/>
    </row>
    <row r="17" spans="1:7" ht="15.6" customHeight="1" x14ac:dyDescent="0.35">
      <c r="A17" s="194" t="s">
        <v>150</v>
      </c>
      <c r="B17" s="195">
        <v>15339</v>
      </c>
      <c r="C17" s="195">
        <v>83820</v>
      </c>
      <c r="D17" s="195">
        <v>15624</v>
      </c>
      <c r="E17" s="195">
        <v>106140</v>
      </c>
      <c r="F17" s="196">
        <v>579.3394777265745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0</v>
      </c>
      <c r="D18" s="195">
        <v>0</v>
      </c>
      <c r="E18" s="195">
        <v>0</v>
      </c>
      <c r="F18" s="196" t="s">
        <v>151</v>
      </c>
    </row>
    <row r="19" spans="1:7" ht="15.6" customHeight="1" x14ac:dyDescent="0.25">
      <c r="A19" s="194" t="s">
        <v>143</v>
      </c>
      <c r="B19" s="195">
        <v>321</v>
      </c>
      <c r="C19" s="195">
        <v>28628</v>
      </c>
      <c r="D19" s="195">
        <v>26891</v>
      </c>
      <c r="E19" s="195">
        <v>28628</v>
      </c>
      <c r="F19" s="196">
        <v>6.4594102115949568</v>
      </c>
    </row>
    <row r="20" spans="1:7" ht="15.6" customHeight="1" x14ac:dyDescent="0.25">
      <c r="A20" s="194" t="s">
        <v>142</v>
      </c>
      <c r="B20" s="195">
        <v>7019</v>
      </c>
      <c r="C20" s="195">
        <v>5111</v>
      </c>
      <c r="D20" s="195">
        <v>15279</v>
      </c>
      <c r="E20" s="195">
        <v>17481</v>
      </c>
      <c r="F20" s="196">
        <v>14.411937954054579</v>
      </c>
    </row>
    <row r="21" spans="1:7" ht="15.6" customHeight="1" x14ac:dyDescent="0.25">
      <c r="A21" s="194" t="s">
        <v>149</v>
      </c>
      <c r="B21" s="195">
        <v>192219</v>
      </c>
      <c r="C21" s="195">
        <v>300480</v>
      </c>
      <c r="D21" s="195">
        <v>340229</v>
      </c>
      <c r="E21" s="195">
        <v>583450</v>
      </c>
      <c r="F21" s="196">
        <v>71.487439342325303</v>
      </c>
    </row>
    <row r="22" spans="1:7" ht="15.6" customHeight="1" x14ac:dyDescent="0.25">
      <c r="A22" s="194" t="s">
        <v>146</v>
      </c>
      <c r="B22" s="195">
        <v>887968</v>
      </c>
      <c r="C22" s="195">
        <v>1454701</v>
      </c>
      <c r="D22" s="195">
        <v>2492058</v>
      </c>
      <c r="E22" s="195">
        <v>2703927</v>
      </c>
      <c r="F22" s="196">
        <v>8.5017684179100144</v>
      </c>
    </row>
    <row r="23" spans="1:7" ht="15.6" customHeight="1" x14ac:dyDescent="0.25">
      <c r="A23" s="194" t="s">
        <v>165</v>
      </c>
      <c r="B23" s="195">
        <v>167103</v>
      </c>
      <c r="C23" s="195">
        <v>369055</v>
      </c>
      <c r="D23" s="195">
        <v>409733</v>
      </c>
      <c r="E23" s="195">
        <v>739062</v>
      </c>
      <c r="F23" s="196">
        <v>80.376489079473714</v>
      </c>
    </row>
    <row r="24" spans="1:7" ht="15.6" customHeight="1" x14ac:dyDescent="0.25">
      <c r="A24" s="194" t="s">
        <v>141</v>
      </c>
      <c r="B24" s="195">
        <v>28</v>
      </c>
      <c r="C24" s="195">
        <v>419</v>
      </c>
      <c r="D24" s="195">
        <v>28</v>
      </c>
      <c r="E24" s="195">
        <v>899</v>
      </c>
      <c r="F24" s="196">
        <v>3110.7142857142858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1528</v>
      </c>
      <c r="C27" s="195">
        <v>3243</v>
      </c>
      <c r="D27" s="195">
        <v>3164</v>
      </c>
      <c r="E27" s="195">
        <v>5169</v>
      </c>
      <c r="F27" s="196">
        <v>63.369152970922869</v>
      </c>
    </row>
    <row r="28" spans="1:7" ht="15.6" customHeight="1" x14ac:dyDescent="0.25">
      <c r="A28" s="194" t="s">
        <v>177</v>
      </c>
      <c r="B28" s="195">
        <v>198367</v>
      </c>
      <c r="C28" s="195">
        <v>131030</v>
      </c>
      <c r="D28" s="195">
        <v>273147</v>
      </c>
      <c r="E28" s="195">
        <v>222554</v>
      </c>
      <c r="F28" s="196">
        <v>-18.52226090713059</v>
      </c>
    </row>
    <row r="29" spans="1:7" ht="15.6" customHeight="1" x14ac:dyDescent="0.25">
      <c r="A29" s="194" t="s">
        <v>178</v>
      </c>
      <c r="B29" s="195">
        <v>21998</v>
      </c>
      <c r="C29" s="195">
        <v>35189</v>
      </c>
      <c r="D29" s="195">
        <v>45999</v>
      </c>
      <c r="E29" s="195">
        <v>71261</v>
      </c>
      <c r="F29" s="196">
        <v>54.918585186634488</v>
      </c>
    </row>
    <row r="30" spans="1:7" ht="15.6" customHeight="1" x14ac:dyDescent="0.25">
      <c r="A30" s="194" t="s">
        <v>179</v>
      </c>
      <c r="B30" s="195">
        <v>0</v>
      </c>
      <c r="C30" s="195">
        <v>1344</v>
      </c>
      <c r="D30" s="195">
        <v>0</v>
      </c>
      <c r="E30" s="195">
        <v>1352</v>
      </c>
      <c r="F30" s="196" t="s">
        <v>151</v>
      </c>
    </row>
    <row r="31" spans="1:7" ht="15.6" customHeight="1" x14ac:dyDescent="0.25">
      <c r="A31" s="194" t="s">
        <v>180</v>
      </c>
      <c r="B31" s="195">
        <v>279193</v>
      </c>
      <c r="C31" s="195">
        <v>216235</v>
      </c>
      <c r="D31" s="195">
        <v>299467</v>
      </c>
      <c r="E31" s="195">
        <v>549035</v>
      </c>
      <c r="F31" s="196">
        <v>83.337396107083578</v>
      </c>
    </row>
    <row r="32" spans="1:7" ht="15.6" customHeight="1" x14ac:dyDescent="0.25">
      <c r="A32" s="194" t="s">
        <v>181</v>
      </c>
      <c r="B32" s="195">
        <v>2560793</v>
      </c>
      <c r="C32" s="195">
        <v>2077723</v>
      </c>
      <c r="D32" s="195">
        <v>5086697</v>
      </c>
      <c r="E32" s="195">
        <v>4329557</v>
      </c>
      <c r="F32" s="196">
        <v>-14.88470809250089</v>
      </c>
    </row>
    <row r="33" spans="1:6" ht="15.6" customHeight="1" x14ac:dyDescent="0.25">
      <c r="A33" s="194" t="s">
        <v>182</v>
      </c>
      <c r="B33" s="195">
        <v>25152</v>
      </c>
      <c r="C33" s="195">
        <v>49185</v>
      </c>
      <c r="D33" s="195">
        <v>56318</v>
      </c>
      <c r="E33" s="195">
        <v>78517</v>
      </c>
      <c r="F33" s="196">
        <v>39.41723782804786</v>
      </c>
    </row>
    <row r="34" spans="1:6" ht="15.6" customHeight="1" x14ac:dyDescent="0.25">
      <c r="A34" s="194" t="s">
        <v>183</v>
      </c>
      <c r="B34" s="195">
        <v>4306</v>
      </c>
      <c r="C34" s="195">
        <v>414</v>
      </c>
      <c r="D34" s="195">
        <v>6552</v>
      </c>
      <c r="E34" s="195">
        <v>414</v>
      </c>
      <c r="F34" s="196">
        <v>-93.681318681318686</v>
      </c>
    </row>
    <row r="35" spans="1:6" ht="15.6" customHeight="1" x14ac:dyDescent="0.25">
      <c r="A35" s="162" t="s">
        <v>153</v>
      </c>
      <c r="B35" s="80">
        <f>SUM(B7:B34)</f>
        <v>11474746</v>
      </c>
      <c r="C35" s="81">
        <f>SUM(C7:C34)</f>
        <v>11534785</v>
      </c>
      <c r="D35" s="184">
        <f>SUM(D7:D34)</f>
        <v>22895977</v>
      </c>
      <c r="E35" s="184">
        <f>SUM(E7:E34)</f>
        <v>22629607</v>
      </c>
      <c r="F35" s="183">
        <f>E35*100/D35-100</f>
        <v>-1.1633921540015564</v>
      </c>
    </row>
    <row r="36" spans="1:6" ht="15.6" customHeight="1" x14ac:dyDescent="0.25">
      <c r="A36" s="75" t="s">
        <v>65</v>
      </c>
      <c r="B36" s="74"/>
      <c r="D36" s="14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FE431-501E-4475-8E48-57C5FE9F3762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14"/>
    </row>
    <row r="8" spans="1:14" ht="15.6" customHeight="1" x14ac:dyDescent="0.25">
      <c r="A8" s="194" t="s">
        <v>11</v>
      </c>
      <c r="B8" s="195">
        <v>0</v>
      </c>
      <c r="C8" s="195">
        <v>3508</v>
      </c>
      <c r="D8" s="195">
        <v>5249</v>
      </c>
      <c r="E8" s="195">
        <v>12317</v>
      </c>
      <c r="F8" s="196">
        <v>134.65421985140031</v>
      </c>
      <c r="G8" s="6"/>
    </row>
    <row r="9" spans="1:14" ht="15.6" customHeight="1" x14ac:dyDescent="0.25">
      <c r="A9" s="194" t="s">
        <v>8</v>
      </c>
      <c r="B9" s="195">
        <v>2</v>
      </c>
      <c r="C9" s="195">
        <v>0</v>
      </c>
      <c r="D9" s="195">
        <v>17</v>
      </c>
      <c r="E9" s="195">
        <v>0</v>
      </c>
      <c r="F9" s="196">
        <v>-100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3525963</v>
      </c>
      <c r="C11" s="195">
        <v>3291866</v>
      </c>
      <c r="D11" s="195">
        <v>7337328</v>
      </c>
      <c r="E11" s="195">
        <v>6570325</v>
      </c>
      <c r="F11" s="196">
        <v>-10.45343754565695</v>
      </c>
    </row>
    <row r="12" spans="1:14" ht="15.6" customHeight="1" x14ac:dyDescent="0.25">
      <c r="A12" s="194" t="s">
        <v>6</v>
      </c>
      <c r="B12" s="195">
        <v>16932</v>
      </c>
      <c r="C12" s="195">
        <v>19560</v>
      </c>
      <c r="D12" s="195">
        <v>33681</v>
      </c>
      <c r="E12" s="195">
        <v>36413</v>
      </c>
      <c r="F12" s="196">
        <v>8.1113981176330867</v>
      </c>
    </row>
    <row r="13" spans="1:14" ht="15.6" customHeight="1" x14ac:dyDescent="0.25">
      <c r="A13" s="194" t="s">
        <v>175</v>
      </c>
      <c r="B13" s="195">
        <v>5</v>
      </c>
      <c r="C13" s="195">
        <v>0</v>
      </c>
      <c r="D13" s="195">
        <v>10</v>
      </c>
      <c r="E13" s="195">
        <v>0</v>
      </c>
      <c r="F13" s="196">
        <v>-100</v>
      </c>
    </row>
    <row r="14" spans="1:14" ht="15.6" customHeight="1" x14ac:dyDescent="0.25">
      <c r="A14" s="194" t="s">
        <v>148</v>
      </c>
      <c r="B14" s="195">
        <v>1351428</v>
      </c>
      <c r="C14" s="195">
        <v>1730177</v>
      </c>
      <c r="D14" s="195">
        <v>2676010</v>
      </c>
      <c r="E14" s="195">
        <v>3270123</v>
      </c>
      <c r="F14" s="196">
        <v>22.201449172461992</v>
      </c>
    </row>
    <row r="15" spans="1:14" ht="15.6" customHeight="1" x14ac:dyDescent="0.25">
      <c r="A15" s="194" t="s">
        <v>145</v>
      </c>
      <c r="B15" s="195">
        <v>5311</v>
      </c>
      <c r="C15" s="195">
        <v>32921</v>
      </c>
      <c r="D15" s="195">
        <v>9309</v>
      </c>
      <c r="E15" s="195">
        <v>62577</v>
      </c>
      <c r="F15" s="196">
        <v>572.22043184015467</v>
      </c>
    </row>
    <row r="16" spans="1:14" ht="15.6" customHeight="1" x14ac:dyDescent="0.5">
      <c r="A16" s="194" t="s">
        <v>144</v>
      </c>
      <c r="B16" s="195">
        <v>1393</v>
      </c>
      <c r="C16" s="195">
        <v>9090</v>
      </c>
      <c r="D16" s="195">
        <v>2838</v>
      </c>
      <c r="E16" s="195">
        <v>9090</v>
      </c>
      <c r="F16" s="196">
        <v>220.29598308668071</v>
      </c>
      <c r="G16" s="1"/>
    </row>
    <row r="17" spans="1:7" ht="15.6" customHeight="1" x14ac:dyDescent="0.35">
      <c r="A17" s="194" t="s">
        <v>150</v>
      </c>
      <c r="B17" s="195">
        <v>15339</v>
      </c>
      <c r="C17" s="195">
        <v>83820</v>
      </c>
      <c r="D17" s="195">
        <v>15624</v>
      </c>
      <c r="E17" s="195">
        <v>106140</v>
      </c>
      <c r="F17" s="196">
        <v>579.3394777265745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0</v>
      </c>
      <c r="D18" s="195">
        <v>0</v>
      </c>
      <c r="E18" s="195">
        <v>0</v>
      </c>
      <c r="F18" s="196" t="s">
        <v>151</v>
      </c>
    </row>
    <row r="19" spans="1:7" ht="15.6" customHeight="1" x14ac:dyDescent="0.25">
      <c r="A19" s="194" t="s">
        <v>143</v>
      </c>
      <c r="B19" s="195">
        <v>321</v>
      </c>
      <c r="C19" s="195">
        <v>28452</v>
      </c>
      <c r="D19" s="195">
        <v>627</v>
      </c>
      <c r="E19" s="195">
        <v>28452</v>
      </c>
      <c r="F19" s="196">
        <v>4437.7990430622012</v>
      </c>
    </row>
    <row r="20" spans="1:7" ht="15.6" customHeight="1" x14ac:dyDescent="0.25">
      <c r="A20" s="194" t="s">
        <v>142</v>
      </c>
      <c r="B20" s="195">
        <v>8</v>
      </c>
      <c r="C20" s="195">
        <v>382</v>
      </c>
      <c r="D20" s="195">
        <v>57</v>
      </c>
      <c r="E20" s="195">
        <v>400</v>
      </c>
      <c r="F20" s="196">
        <v>601.75438596491233</v>
      </c>
    </row>
    <row r="21" spans="1:7" ht="15.6" customHeight="1" x14ac:dyDescent="0.25">
      <c r="A21" s="194" t="s">
        <v>149</v>
      </c>
      <c r="B21" s="195">
        <v>8121</v>
      </c>
      <c r="C21" s="195">
        <v>27031</v>
      </c>
      <c r="D21" s="195">
        <v>18427</v>
      </c>
      <c r="E21" s="195">
        <v>49323</v>
      </c>
      <c r="F21" s="196">
        <v>167.66701036522491</v>
      </c>
    </row>
    <row r="22" spans="1:7" ht="15.6" customHeight="1" x14ac:dyDescent="0.25">
      <c r="A22" s="194" t="s">
        <v>146</v>
      </c>
      <c r="B22" s="195">
        <v>635100</v>
      </c>
      <c r="C22" s="195">
        <v>892959</v>
      </c>
      <c r="D22" s="195">
        <v>1747240</v>
      </c>
      <c r="E22" s="195">
        <v>1669769</v>
      </c>
      <c r="F22" s="196">
        <v>-4.4339071907694461</v>
      </c>
    </row>
    <row r="23" spans="1:7" ht="15.6" customHeight="1" x14ac:dyDescent="0.25">
      <c r="A23" s="194" t="s">
        <v>165</v>
      </c>
      <c r="B23" s="195">
        <v>165597</v>
      </c>
      <c r="C23" s="195">
        <v>365927</v>
      </c>
      <c r="D23" s="195">
        <v>399648</v>
      </c>
      <c r="E23" s="195">
        <v>733040</v>
      </c>
      <c r="F23" s="196">
        <v>83.421410841540563</v>
      </c>
    </row>
    <row r="24" spans="1:7" ht="15.6" customHeight="1" x14ac:dyDescent="0.25">
      <c r="A24" s="194" t="s">
        <v>141</v>
      </c>
      <c r="B24" s="195">
        <v>28</v>
      </c>
      <c r="C24" s="195">
        <v>419</v>
      </c>
      <c r="D24" s="195">
        <v>28</v>
      </c>
      <c r="E24" s="195">
        <v>829</v>
      </c>
      <c r="F24" s="196">
        <v>2860.7142857142858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197650</v>
      </c>
      <c r="C28" s="195">
        <v>113169</v>
      </c>
      <c r="D28" s="195">
        <v>269199</v>
      </c>
      <c r="E28" s="195">
        <v>199125</v>
      </c>
      <c r="F28" s="196">
        <v>-26.030557320049478</v>
      </c>
    </row>
    <row r="29" spans="1:7" ht="15.6" customHeight="1" x14ac:dyDescent="0.25">
      <c r="A29" s="194" t="s">
        <v>178</v>
      </c>
      <c r="B29" s="195">
        <v>21912</v>
      </c>
      <c r="C29" s="195">
        <v>34461</v>
      </c>
      <c r="D29" s="195">
        <v>45460</v>
      </c>
      <c r="E29" s="195">
        <v>70533</v>
      </c>
      <c r="F29" s="196">
        <v>55.153981522217322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8</v>
      </c>
      <c r="F30" s="196" t="s">
        <v>151</v>
      </c>
    </row>
    <row r="31" spans="1:7" ht="15.6" customHeight="1" x14ac:dyDescent="0.25">
      <c r="A31" s="194" t="s">
        <v>180</v>
      </c>
      <c r="B31" s="195">
        <v>0</v>
      </c>
      <c r="C31" s="195">
        <v>198</v>
      </c>
      <c r="D31" s="195">
        <v>0</v>
      </c>
      <c r="E31" s="195">
        <v>198</v>
      </c>
      <c r="F31" s="196" t="s">
        <v>151</v>
      </c>
    </row>
    <row r="32" spans="1:7" ht="15.6" customHeight="1" x14ac:dyDescent="0.25">
      <c r="A32" s="194" t="s">
        <v>181</v>
      </c>
      <c r="B32" s="195">
        <v>2522050</v>
      </c>
      <c r="C32" s="195">
        <v>2038418</v>
      </c>
      <c r="D32" s="195">
        <v>4996843</v>
      </c>
      <c r="E32" s="195">
        <v>4261417</v>
      </c>
      <c r="F32" s="196">
        <v>-14.71781282701898</v>
      </c>
    </row>
    <row r="33" spans="1:6" ht="15.6" customHeight="1" x14ac:dyDescent="0.25">
      <c r="A33" s="194" t="s">
        <v>182</v>
      </c>
      <c r="B33" s="195">
        <v>16707</v>
      </c>
      <c r="C33" s="195">
        <v>36424</v>
      </c>
      <c r="D33" s="195">
        <v>37877</v>
      </c>
      <c r="E33" s="195">
        <v>56130</v>
      </c>
      <c r="F33" s="196">
        <v>48.19019457718403</v>
      </c>
    </row>
    <row r="34" spans="1:6" ht="15.6" customHeight="1" x14ac:dyDescent="0.25">
      <c r="A34" s="194" t="s">
        <v>183</v>
      </c>
      <c r="B34" s="195">
        <v>0</v>
      </c>
      <c r="C34" s="195">
        <v>414</v>
      </c>
      <c r="D34" s="195">
        <v>0</v>
      </c>
      <c r="E34" s="195">
        <v>414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8483867</v>
      </c>
      <c r="C35" s="81">
        <f>SUM(C7:C34)</f>
        <v>8709196</v>
      </c>
      <c r="D35" s="80">
        <f>SUM(D7:D34)</f>
        <v>17595472</v>
      </c>
      <c r="E35" s="82">
        <f>SUM(E7:E34)</f>
        <v>17136623</v>
      </c>
      <c r="F35" s="145">
        <f>E35*100/D35-100</f>
        <v>-2.6077674983654902</v>
      </c>
    </row>
    <row r="36" spans="1:6" ht="15.6" customHeight="1" x14ac:dyDescent="0.25">
      <c r="A36" s="75" t="s">
        <v>65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8C33-F362-4BE9-8E1A-ACAC00E0D512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39"/>
    </row>
    <row r="8" spans="1:14" ht="15.6" customHeight="1" x14ac:dyDescent="0.25">
      <c r="A8" s="194" t="s">
        <v>11</v>
      </c>
      <c r="B8" s="195">
        <v>8078</v>
      </c>
      <c r="C8" s="195">
        <v>6646</v>
      </c>
      <c r="D8" s="195">
        <v>12460</v>
      </c>
      <c r="E8" s="195">
        <v>11537</v>
      </c>
      <c r="F8" s="196">
        <v>-7.4077046548956673</v>
      </c>
      <c r="G8" s="6"/>
    </row>
    <row r="9" spans="1:14" ht="15.6" customHeight="1" x14ac:dyDescent="0.25">
      <c r="A9" s="194" t="s">
        <v>8</v>
      </c>
      <c r="B9" s="195">
        <v>78617</v>
      </c>
      <c r="C9" s="195">
        <v>118022</v>
      </c>
      <c r="D9" s="195">
        <v>165307</v>
      </c>
      <c r="E9" s="195">
        <v>198370</v>
      </c>
      <c r="F9" s="196">
        <v>20.000967896096359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1139972</v>
      </c>
      <c r="C11" s="195">
        <v>1143127</v>
      </c>
      <c r="D11" s="195">
        <v>2254510</v>
      </c>
      <c r="E11" s="195">
        <v>2140426</v>
      </c>
      <c r="F11" s="196">
        <v>-5.0602569959769568</v>
      </c>
    </row>
    <row r="12" spans="1:14" ht="15.6" customHeight="1" x14ac:dyDescent="0.25">
      <c r="A12" s="194" t="s">
        <v>6</v>
      </c>
      <c r="B12" s="195">
        <v>79989</v>
      </c>
      <c r="C12" s="195">
        <v>75212</v>
      </c>
      <c r="D12" s="195">
        <v>165205</v>
      </c>
      <c r="E12" s="195">
        <v>159178</v>
      </c>
      <c r="F12" s="196">
        <v>-3.6481946672316208</v>
      </c>
    </row>
    <row r="13" spans="1:14" ht="15.6" customHeight="1" x14ac:dyDescent="0.25">
      <c r="A13" s="194" t="s">
        <v>175</v>
      </c>
      <c r="B13" s="195">
        <v>1154613</v>
      </c>
      <c r="C13" s="195">
        <v>1107255</v>
      </c>
      <c r="D13" s="195">
        <v>2213329</v>
      </c>
      <c r="E13" s="195">
        <v>2078487</v>
      </c>
      <c r="F13" s="196">
        <v>-6.0922709637835197</v>
      </c>
    </row>
    <row r="14" spans="1:14" ht="15.6" customHeight="1" x14ac:dyDescent="0.25">
      <c r="A14" s="194" t="s">
        <v>148</v>
      </c>
      <c r="B14" s="195">
        <v>911024</v>
      </c>
      <c r="C14" s="195">
        <v>899272</v>
      </c>
      <c r="D14" s="195">
        <v>1737337</v>
      </c>
      <c r="E14" s="195">
        <v>1672531</v>
      </c>
      <c r="F14" s="196">
        <v>-3.7301916669017028</v>
      </c>
    </row>
    <row r="15" spans="1:14" ht="15.6" customHeight="1" x14ac:dyDescent="0.25">
      <c r="A15" s="194" t="s">
        <v>145</v>
      </c>
      <c r="B15" s="195">
        <v>105739</v>
      </c>
      <c r="C15" s="195">
        <v>73667</v>
      </c>
      <c r="D15" s="195">
        <v>194871</v>
      </c>
      <c r="E15" s="195">
        <v>141371</v>
      </c>
      <c r="F15" s="196">
        <v>-27.454059352084201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0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46558</v>
      </c>
      <c r="C18" s="195">
        <v>47726</v>
      </c>
      <c r="D18" s="195">
        <v>96809</v>
      </c>
      <c r="E18" s="195">
        <v>88881</v>
      </c>
      <c r="F18" s="196">
        <v>-8.1893212407937312</v>
      </c>
    </row>
    <row r="19" spans="1:7" ht="15.6" customHeight="1" x14ac:dyDescent="0.25">
      <c r="A19" s="194" t="s">
        <v>143</v>
      </c>
      <c r="B19" s="195">
        <v>556</v>
      </c>
      <c r="C19" s="195">
        <v>3613</v>
      </c>
      <c r="D19" s="195">
        <v>3743</v>
      </c>
      <c r="E19" s="195">
        <v>4056</v>
      </c>
      <c r="F19" s="196">
        <v>8.3622762489981284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50228</v>
      </c>
      <c r="C21" s="195">
        <v>51097</v>
      </c>
      <c r="D21" s="195">
        <v>95200</v>
      </c>
      <c r="E21" s="195">
        <v>97894</v>
      </c>
      <c r="F21" s="196">
        <v>2.8298319327731041</v>
      </c>
    </row>
    <row r="22" spans="1:7" ht="15.6" customHeight="1" x14ac:dyDescent="0.25">
      <c r="A22" s="194" t="s">
        <v>146</v>
      </c>
      <c r="B22" s="195">
        <v>433201</v>
      </c>
      <c r="C22" s="195">
        <v>485949</v>
      </c>
      <c r="D22" s="195">
        <v>920437</v>
      </c>
      <c r="E22" s="195">
        <v>963164</v>
      </c>
      <c r="F22" s="196">
        <v>4.642034164206791</v>
      </c>
    </row>
    <row r="23" spans="1:7" ht="15.6" customHeight="1" x14ac:dyDescent="0.25">
      <c r="A23" s="194" t="s">
        <v>165</v>
      </c>
      <c r="B23" s="195">
        <v>33436</v>
      </c>
      <c r="C23" s="195">
        <v>35437</v>
      </c>
      <c r="D23" s="195">
        <v>68995</v>
      </c>
      <c r="E23" s="195">
        <v>74573</v>
      </c>
      <c r="F23" s="196">
        <v>8.0846438147691799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37783</v>
      </c>
      <c r="C25" s="195">
        <v>35731</v>
      </c>
      <c r="D25" s="195">
        <v>77484</v>
      </c>
      <c r="E25" s="195">
        <v>71364</v>
      </c>
      <c r="F25" s="196">
        <v>-7.8984048319653084</v>
      </c>
    </row>
    <row r="26" spans="1:7" ht="15.6" customHeight="1" x14ac:dyDescent="0.25">
      <c r="A26" s="194" t="s">
        <v>152</v>
      </c>
      <c r="B26" s="195">
        <v>57027</v>
      </c>
      <c r="C26" s="195">
        <v>3698</v>
      </c>
      <c r="D26" s="195">
        <v>113896</v>
      </c>
      <c r="E26" s="195">
        <v>7419</v>
      </c>
      <c r="F26" s="196">
        <v>-93.486162815199833</v>
      </c>
    </row>
    <row r="27" spans="1:7" ht="15.6" customHeight="1" x14ac:dyDescent="0.25">
      <c r="A27" s="194" t="s">
        <v>173</v>
      </c>
      <c r="B27" s="195">
        <v>40911</v>
      </c>
      <c r="C27" s="195">
        <v>38743</v>
      </c>
      <c r="D27" s="195">
        <v>75384</v>
      </c>
      <c r="E27" s="195">
        <v>72877</v>
      </c>
      <c r="F27" s="196">
        <v>-3.3256393929746371</v>
      </c>
    </row>
    <row r="28" spans="1:7" ht="15.6" customHeight="1" x14ac:dyDescent="0.25">
      <c r="A28" s="194" t="s">
        <v>177</v>
      </c>
      <c r="B28" s="195">
        <v>365724</v>
      </c>
      <c r="C28" s="195">
        <v>358375</v>
      </c>
      <c r="D28" s="195">
        <v>805617</v>
      </c>
      <c r="E28" s="195">
        <v>736066</v>
      </c>
      <c r="F28" s="196">
        <v>-8.6332587321270466</v>
      </c>
    </row>
    <row r="29" spans="1:7" ht="15.6" customHeight="1" x14ac:dyDescent="0.25">
      <c r="A29" s="194" t="s">
        <v>178</v>
      </c>
      <c r="B29" s="195">
        <v>193093</v>
      </c>
      <c r="C29" s="195">
        <v>184368</v>
      </c>
      <c r="D29" s="195">
        <v>316695</v>
      </c>
      <c r="E29" s="195">
        <v>293191</v>
      </c>
      <c r="F29" s="196">
        <v>-7.421651746948954</v>
      </c>
    </row>
    <row r="30" spans="1:7" ht="15.6" customHeight="1" x14ac:dyDescent="0.25">
      <c r="A30" s="194" t="s">
        <v>179</v>
      </c>
      <c r="B30" s="195">
        <v>14690</v>
      </c>
      <c r="C30" s="195">
        <v>6246</v>
      </c>
      <c r="D30" s="195">
        <v>29119</v>
      </c>
      <c r="E30" s="195">
        <v>20852</v>
      </c>
      <c r="F30" s="196">
        <v>-28.390398021910091</v>
      </c>
    </row>
    <row r="31" spans="1:7" ht="15.6" customHeight="1" x14ac:dyDescent="0.25">
      <c r="A31" s="194" t="s">
        <v>180</v>
      </c>
      <c r="B31" s="195">
        <v>35772</v>
      </c>
      <c r="C31" s="195">
        <v>21385</v>
      </c>
      <c r="D31" s="195">
        <v>64745</v>
      </c>
      <c r="E31" s="195">
        <v>51504</v>
      </c>
      <c r="F31" s="196">
        <v>-20.451000077226041</v>
      </c>
    </row>
    <row r="32" spans="1:7" ht="15.6" customHeight="1" x14ac:dyDescent="0.25">
      <c r="A32" s="194" t="s">
        <v>181</v>
      </c>
      <c r="B32" s="195">
        <v>1116607</v>
      </c>
      <c r="C32" s="195">
        <v>1068912</v>
      </c>
      <c r="D32" s="195">
        <v>2165458</v>
      </c>
      <c r="E32" s="195">
        <v>2013161</v>
      </c>
      <c r="F32" s="196">
        <v>-7.0330156484217241</v>
      </c>
    </row>
    <row r="33" spans="1:6" ht="15.6" customHeight="1" x14ac:dyDescent="0.25">
      <c r="A33" s="194" t="s">
        <v>182</v>
      </c>
      <c r="B33" s="195">
        <v>118104</v>
      </c>
      <c r="C33" s="195">
        <v>112479</v>
      </c>
      <c r="D33" s="195">
        <v>198324</v>
      </c>
      <c r="E33" s="195">
        <v>195553</v>
      </c>
      <c r="F33" s="196">
        <v>-1.3972086081361821</v>
      </c>
    </row>
    <row r="34" spans="1:6" ht="15.6" customHeight="1" x14ac:dyDescent="0.25">
      <c r="A34" s="194" t="s">
        <v>183</v>
      </c>
      <c r="B34" s="195">
        <v>0</v>
      </c>
      <c r="C34" s="195">
        <v>35524</v>
      </c>
      <c r="D34" s="195">
        <v>0</v>
      </c>
      <c r="E34" s="195">
        <v>59123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6021722</v>
      </c>
      <c r="C35" s="81">
        <f>SUM(C7:C34)</f>
        <v>5912484</v>
      </c>
      <c r="D35" s="80">
        <f>SUM(D7:D34)</f>
        <v>11774925</v>
      </c>
      <c r="E35" s="82">
        <f>SUM(E7:E34)</f>
        <v>11151578</v>
      </c>
      <c r="F35" s="145">
        <f>E35*100/D35-100</f>
        <v>-5.2938511285634462</v>
      </c>
    </row>
    <row r="36" spans="1:6" ht="15.6" customHeight="1" x14ac:dyDescent="0.25">
      <c r="A36" s="75" t="s">
        <v>52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16643-CCDC-4794-A1BF-7A3B930E252C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68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39"/>
    </row>
    <row r="8" spans="1:14" ht="15.6" customHeight="1" x14ac:dyDescent="0.25">
      <c r="A8" s="194" t="s">
        <v>11</v>
      </c>
      <c r="B8" s="195">
        <v>134</v>
      </c>
      <c r="C8" s="195">
        <v>138</v>
      </c>
      <c r="D8" s="195">
        <v>176</v>
      </c>
      <c r="E8" s="195">
        <v>252</v>
      </c>
      <c r="F8" s="196">
        <v>43.181818181818187</v>
      </c>
      <c r="G8" s="6"/>
    </row>
    <row r="9" spans="1:14" ht="15.6" customHeight="1" x14ac:dyDescent="0.25">
      <c r="A9" s="194" t="s">
        <v>8</v>
      </c>
      <c r="B9" s="195">
        <v>4210</v>
      </c>
      <c r="C9" s="195">
        <v>5659</v>
      </c>
      <c r="D9" s="195">
        <v>8717</v>
      </c>
      <c r="E9" s="195">
        <v>9646</v>
      </c>
      <c r="F9" s="196">
        <v>10.65733623953194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47288</v>
      </c>
      <c r="C11" s="195">
        <v>47178</v>
      </c>
      <c r="D11" s="195">
        <v>93139</v>
      </c>
      <c r="E11" s="195">
        <v>88068</v>
      </c>
      <c r="F11" s="196">
        <v>-5.4445506178936824</v>
      </c>
    </row>
    <row r="12" spans="1:14" ht="15.6" customHeight="1" x14ac:dyDescent="0.25">
      <c r="A12" s="194" t="s">
        <v>6</v>
      </c>
      <c r="B12" s="195">
        <v>2920</v>
      </c>
      <c r="C12" s="195">
        <v>2882</v>
      </c>
      <c r="D12" s="195">
        <v>5868</v>
      </c>
      <c r="E12" s="195">
        <v>5999</v>
      </c>
      <c r="F12" s="196">
        <v>2.2324471710974758</v>
      </c>
    </row>
    <row r="13" spans="1:14" ht="15.6" customHeight="1" x14ac:dyDescent="0.25">
      <c r="A13" s="194" t="s">
        <v>175</v>
      </c>
      <c r="B13" s="195">
        <v>51670</v>
      </c>
      <c r="C13" s="195">
        <v>51952</v>
      </c>
      <c r="D13" s="195">
        <v>100071</v>
      </c>
      <c r="E13" s="195">
        <v>96300</v>
      </c>
      <c r="F13" s="196">
        <v>-3.7683244896123682</v>
      </c>
    </row>
    <row r="14" spans="1:14" ht="15.6" customHeight="1" x14ac:dyDescent="0.25">
      <c r="A14" s="194" t="s">
        <v>148</v>
      </c>
      <c r="B14" s="195">
        <v>31681</v>
      </c>
      <c r="C14" s="195">
        <v>32615</v>
      </c>
      <c r="D14" s="195">
        <v>61350</v>
      </c>
      <c r="E14" s="195">
        <v>60785</v>
      </c>
      <c r="F14" s="196">
        <v>-0.92094539527302288</v>
      </c>
    </row>
    <row r="15" spans="1:14" ht="15.6" customHeight="1" x14ac:dyDescent="0.25">
      <c r="A15" s="194" t="s">
        <v>145</v>
      </c>
      <c r="B15" s="195">
        <v>4025</v>
      </c>
      <c r="C15" s="195">
        <v>2603</v>
      </c>
      <c r="D15" s="195">
        <v>7362</v>
      </c>
      <c r="E15" s="195">
        <v>5060</v>
      </c>
      <c r="F15" s="196">
        <v>-31.268676989948389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0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2803</v>
      </c>
      <c r="C18" s="195">
        <v>2658</v>
      </c>
      <c r="D18" s="195">
        <v>5543</v>
      </c>
      <c r="E18" s="195">
        <v>4815</v>
      </c>
      <c r="F18" s="196">
        <v>-13.1336821215948</v>
      </c>
    </row>
    <row r="19" spans="1:7" ht="15.6" customHeight="1" x14ac:dyDescent="0.25">
      <c r="A19" s="194" t="s">
        <v>143</v>
      </c>
      <c r="B19" s="195">
        <v>0</v>
      </c>
      <c r="C19" s="195">
        <v>9</v>
      </c>
      <c r="D19" s="195">
        <v>0</v>
      </c>
      <c r="E19" s="195">
        <v>11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2637</v>
      </c>
      <c r="C21" s="195">
        <v>2527</v>
      </c>
      <c r="D21" s="195">
        <v>4883</v>
      </c>
      <c r="E21" s="195">
        <v>4917</v>
      </c>
      <c r="F21" s="196">
        <v>0.69629326233872746</v>
      </c>
    </row>
    <row r="22" spans="1:7" ht="15.6" customHeight="1" x14ac:dyDescent="0.25">
      <c r="A22" s="194" t="s">
        <v>146</v>
      </c>
      <c r="B22" s="195">
        <v>27252</v>
      </c>
      <c r="C22" s="195">
        <v>27243</v>
      </c>
      <c r="D22" s="195">
        <v>56581</v>
      </c>
      <c r="E22" s="195">
        <v>55726</v>
      </c>
      <c r="F22" s="196">
        <v>-1.5111079691062339</v>
      </c>
    </row>
    <row r="23" spans="1:7" ht="15.6" customHeight="1" x14ac:dyDescent="0.25">
      <c r="A23" s="194" t="s">
        <v>165</v>
      </c>
      <c r="B23" s="195">
        <v>1628</v>
      </c>
      <c r="C23" s="195">
        <v>1639</v>
      </c>
      <c r="D23" s="195">
        <v>3664</v>
      </c>
      <c r="E23" s="195">
        <v>3257</v>
      </c>
      <c r="F23" s="196">
        <v>-11.108078602620081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2453</v>
      </c>
      <c r="C25" s="195">
        <v>2228</v>
      </c>
      <c r="D25" s="195">
        <v>4959</v>
      </c>
      <c r="E25" s="195">
        <v>4383</v>
      </c>
      <c r="F25" s="196">
        <v>-11.61524500907441</v>
      </c>
    </row>
    <row r="26" spans="1:7" ht="15.6" customHeight="1" x14ac:dyDescent="0.25">
      <c r="A26" s="194" t="s">
        <v>152</v>
      </c>
      <c r="B26" s="195">
        <v>2381</v>
      </c>
      <c r="C26" s="195">
        <v>278</v>
      </c>
      <c r="D26" s="195">
        <v>4621</v>
      </c>
      <c r="E26" s="195">
        <v>532</v>
      </c>
      <c r="F26" s="196">
        <v>-88.487340402510284</v>
      </c>
    </row>
    <row r="27" spans="1:7" ht="15.6" customHeight="1" x14ac:dyDescent="0.25">
      <c r="A27" s="194" t="s">
        <v>173</v>
      </c>
      <c r="B27" s="195">
        <v>181</v>
      </c>
      <c r="C27" s="195">
        <v>276</v>
      </c>
      <c r="D27" s="195">
        <v>443</v>
      </c>
      <c r="E27" s="195">
        <v>493</v>
      </c>
      <c r="F27" s="196">
        <v>11.28668171557563</v>
      </c>
    </row>
    <row r="28" spans="1:7" ht="15.6" customHeight="1" x14ac:dyDescent="0.25">
      <c r="A28" s="194" t="s">
        <v>177</v>
      </c>
      <c r="B28" s="195">
        <v>23500</v>
      </c>
      <c r="C28" s="195">
        <v>23145</v>
      </c>
      <c r="D28" s="195">
        <v>48974</v>
      </c>
      <c r="E28" s="195">
        <v>47390</v>
      </c>
      <c r="F28" s="196">
        <v>-3.2343692571568572</v>
      </c>
    </row>
    <row r="29" spans="1:7" ht="15.6" customHeight="1" x14ac:dyDescent="0.25">
      <c r="A29" s="194" t="s">
        <v>178</v>
      </c>
      <c r="B29" s="195">
        <v>4017</v>
      </c>
      <c r="C29" s="195">
        <v>4009</v>
      </c>
      <c r="D29" s="195">
        <v>7064</v>
      </c>
      <c r="E29" s="195">
        <v>6479</v>
      </c>
      <c r="F29" s="196">
        <v>-8.2814269535673901</v>
      </c>
    </row>
    <row r="30" spans="1:7" ht="15.6" customHeight="1" x14ac:dyDescent="0.25">
      <c r="A30" s="194" t="s">
        <v>179</v>
      </c>
      <c r="B30" s="195">
        <v>762</v>
      </c>
      <c r="C30" s="195">
        <v>364</v>
      </c>
      <c r="D30" s="195">
        <v>1489</v>
      </c>
      <c r="E30" s="195">
        <v>1079</v>
      </c>
      <c r="F30" s="196">
        <v>-27.535258562793832</v>
      </c>
    </row>
    <row r="31" spans="1:7" ht="15.6" customHeight="1" x14ac:dyDescent="0.25">
      <c r="A31" s="194" t="s">
        <v>180</v>
      </c>
      <c r="B31" s="195">
        <v>0</v>
      </c>
      <c r="C31" s="195">
        <v>0</v>
      </c>
      <c r="D31" s="195">
        <v>0</v>
      </c>
      <c r="E31" s="195">
        <v>0</v>
      </c>
      <c r="F31" s="196" t="s">
        <v>151</v>
      </c>
    </row>
    <row r="32" spans="1:7" ht="15.6" customHeight="1" x14ac:dyDescent="0.25">
      <c r="A32" s="194" t="s">
        <v>181</v>
      </c>
      <c r="B32" s="195">
        <v>41925</v>
      </c>
      <c r="C32" s="195">
        <v>38890</v>
      </c>
      <c r="D32" s="195">
        <v>80737</v>
      </c>
      <c r="E32" s="195">
        <v>73753</v>
      </c>
      <c r="F32" s="196">
        <v>-8.6503090280788228</v>
      </c>
    </row>
    <row r="33" spans="1:6" ht="15.6" customHeight="1" x14ac:dyDescent="0.25">
      <c r="A33" s="194" t="s">
        <v>182</v>
      </c>
      <c r="B33" s="195">
        <v>1483</v>
      </c>
      <c r="C33" s="195">
        <v>1409</v>
      </c>
      <c r="D33" s="195">
        <v>2787</v>
      </c>
      <c r="E33" s="195">
        <v>2540</v>
      </c>
      <c r="F33" s="196">
        <v>-8.8625762468604279</v>
      </c>
    </row>
    <row r="34" spans="1:6" ht="15.6" customHeight="1" x14ac:dyDescent="0.25">
      <c r="A34" s="194" t="s">
        <v>183</v>
      </c>
      <c r="B34" s="195">
        <v>0</v>
      </c>
      <c r="C34" s="195">
        <v>1092</v>
      </c>
      <c r="D34" s="195">
        <v>0</v>
      </c>
      <c r="E34" s="195">
        <v>1838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252950</v>
      </c>
      <c r="C35" s="81">
        <f>SUM(C7:C34)</f>
        <v>248794</v>
      </c>
      <c r="D35" s="184">
        <f>SUM(D7:D34)</f>
        <v>498428</v>
      </c>
      <c r="E35" s="184">
        <f>SUM(E7:E34)</f>
        <v>473323</v>
      </c>
      <c r="F35" s="145">
        <f>E35*100/D35-100</f>
        <v>-5.0368358117922725</v>
      </c>
    </row>
    <row r="36" spans="1:6" ht="15.6" customHeight="1" x14ac:dyDescent="0.25">
      <c r="A36" s="75" t="s">
        <v>69</v>
      </c>
      <c r="B36" s="74"/>
      <c r="D36" s="14"/>
      <c r="F36" s="25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FD87E-A42A-4FEC-8F5B-ED17BA2FB314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66"/>
      <c r="I1" s="266"/>
      <c r="J1" s="266"/>
      <c r="K1" s="266"/>
      <c r="L1" s="266"/>
      <c r="M1" s="266"/>
    </row>
    <row r="2" spans="2:13" ht="18.75" x14ac:dyDescent="0.3">
      <c r="H2" s="267"/>
      <c r="I2" s="267"/>
      <c r="J2" s="267"/>
      <c r="K2" s="267"/>
      <c r="L2" s="267"/>
      <c r="M2" s="267"/>
    </row>
    <row r="5" spans="2:13" ht="15.75" x14ac:dyDescent="0.25">
      <c r="F5" s="12"/>
    </row>
    <row r="7" spans="2:13" ht="15.75" x14ac:dyDescent="0.25">
      <c r="B7" s="10"/>
      <c r="C7" s="10"/>
    </row>
    <row r="8" spans="2:13" ht="15.75" x14ac:dyDescent="0.25">
      <c r="B8" s="10"/>
      <c r="C8" s="10"/>
    </row>
    <row r="9" spans="2:13" ht="15.75" x14ac:dyDescent="0.25">
      <c r="B9" s="10"/>
      <c r="C9" s="10"/>
    </row>
    <row r="10" spans="2:13" ht="15.75" x14ac:dyDescent="0.25">
      <c r="B10" s="11"/>
      <c r="C10" s="11"/>
    </row>
    <row r="11" spans="2:13" ht="15.75" x14ac:dyDescent="0.25">
      <c r="B11" s="10"/>
      <c r="C11" s="10"/>
    </row>
    <row r="12" spans="2:13" ht="15.75" x14ac:dyDescent="0.25">
      <c r="B12" s="10"/>
      <c r="C12" s="10"/>
    </row>
    <row r="13" spans="2:13" ht="15.75" x14ac:dyDescent="0.25">
      <c r="B13" s="10"/>
      <c r="C13" s="10"/>
    </row>
    <row r="14" spans="2:13" ht="15.75" x14ac:dyDescent="0.25">
      <c r="B14" s="11"/>
      <c r="C14" s="11"/>
    </row>
    <row r="15" spans="2:13" ht="17.45" customHeight="1" x14ac:dyDescent="0.25">
      <c r="B15" s="10"/>
      <c r="C15" s="10"/>
    </row>
    <row r="16" spans="2:13" ht="16.149999999999999" customHeight="1" x14ac:dyDescent="0.5">
      <c r="B16" s="10"/>
      <c r="C16" s="13"/>
      <c r="G16" s="1"/>
    </row>
    <row r="17" spans="2:13" ht="17.45" customHeight="1" x14ac:dyDescent="0.35">
      <c r="B17" s="11"/>
      <c r="C17" s="11"/>
      <c r="G17" s="2"/>
    </row>
    <row r="18" spans="2:13" ht="15.75" x14ac:dyDescent="0.25">
      <c r="B18" s="10"/>
      <c r="C18" s="10"/>
    </row>
    <row r="19" spans="2:13" ht="15.75" x14ac:dyDescent="0.25">
      <c r="B19" s="10"/>
      <c r="C19" s="10"/>
    </row>
    <row r="20" spans="2:13" ht="15.75" x14ac:dyDescent="0.25">
      <c r="B20" s="11"/>
      <c r="C20" s="11"/>
    </row>
    <row r="21" spans="2:13" ht="15.75" x14ac:dyDescent="0.25">
      <c r="B21" s="10"/>
      <c r="C21" s="10"/>
    </row>
    <row r="22" spans="2:13" ht="15.75" x14ac:dyDescent="0.25">
      <c r="B22" s="11"/>
      <c r="C22" s="11"/>
    </row>
    <row r="23" spans="2:13" ht="15.75" x14ac:dyDescent="0.25">
      <c r="B23" s="10"/>
      <c r="C23" s="10"/>
    </row>
    <row r="24" spans="2:13" ht="15.75" x14ac:dyDescent="0.25">
      <c r="B24" s="11"/>
      <c r="C24" s="11"/>
    </row>
    <row r="25" spans="2:13" ht="15.75" x14ac:dyDescent="0.25">
      <c r="B25" s="11"/>
      <c r="C25" s="11"/>
    </row>
    <row r="26" spans="2:13" ht="15.75" x14ac:dyDescent="0.25">
      <c r="B26" s="11"/>
      <c r="C26" s="11"/>
    </row>
    <row r="27" spans="2:13" ht="15.75" x14ac:dyDescent="0.25">
      <c r="B27" s="11"/>
      <c r="C27" s="11"/>
    </row>
    <row r="28" spans="2:13" ht="15.75" x14ac:dyDescent="0.25">
      <c r="B28" s="10"/>
      <c r="C28" s="10"/>
    </row>
    <row r="29" spans="2:13" ht="15.75" x14ac:dyDescent="0.25">
      <c r="B29" s="11"/>
      <c r="C29" s="11"/>
      <c r="M29" s="9"/>
    </row>
    <row r="30" spans="2:13" ht="15.75" x14ac:dyDescent="0.25">
      <c r="B30" s="10"/>
      <c r="C30" s="10"/>
    </row>
    <row r="31" spans="2:13" ht="15.75" x14ac:dyDescent="0.25">
      <c r="B31" s="10"/>
      <c r="C31" s="10"/>
    </row>
    <row r="32" spans="2:13" ht="15.75" x14ac:dyDescent="0.25">
      <c r="B32" s="10"/>
      <c r="C32" s="10"/>
    </row>
    <row r="33" spans="2:3" ht="15.75" x14ac:dyDescent="0.25">
      <c r="B33" s="11"/>
      <c r="C33" s="11"/>
    </row>
    <row r="34" spans="2:3" ht="15.75" x14ac:dyDescent="0.25">
      <c r="B34" s="11"/>
      <c r="C34" s="11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02014-3781-4045-990C-97C81569CD82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72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2</v>
      </c>
      <c r="E7" s="195">
        <v>0</v>
      </c>
      <c r="F7" s="196">
        <v>-100</v>
      </c>
      <c r="G7" s="39"/>
    </row>
    <row r="8" spans="1:14" ht="15.6" customHeight="1" x14ac:dyDescent="0.25">
      <c r="A8" s="194" t="s">
        <v>11</v>
      </c>
      <c r="B8" s="195">
        <v>16528</v>
      </c>
      <c r="C8" s="195">
        <v>17963</v>
      </c>
      <c r="D8" s="195">
        <v>32223.25</v>
      </c>
      <c r="E8" s="195">
        <v>30992.75</v>
      </c>
      <c r="F8" s="196">
        <v>-3.8186713010016011</v>
      </c>
      <c r="G8" s="6"/>
    </row>
    <row r="9" spans="1:14" ht="15.6" customHeight="1" x14ac:dyDescent="0.25">
      <c r="A9" s="194" t="s">
        <v>8</v>
      </c>
      <c r="B9" s="195">
        <v>1407</v>
      </c>
      <c r="C9" s="195">
        <v>1065</v>
      </c>
      <c r="D9" s="195">
        <v>3287</v>
      </c>
      <c r="E9" s="195">
        <v>2282</v>
      </c>
      <c r="F9" s="196">
        <v>-30.5749923942805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4</v>
      </c>
      <c r="D10" s="195">
        <v>0</v>
      </c>
      <c r="E10" s="195">
        <v>8</v>
      </c>
      <c r="F10" s="196" t="s">
        <v>151</v>
      </c>
    </row>
    <row r="11" spans="1:14" ht="15.6" customHeight="1" x14ac:dyDescent="0.25">
      <c r="A11" s="194" t="s">
        <v>9</v>
      </c>
      <c r="B11" s="195">
        <v>334819</v>
      </c>
      <c r="C11" s="195">
        <v>351038</v>
      </c>
      <c r="D11" s="195">
        <v>691780</v>
      </c>
      <c r="E11" s="195">
        <v>690690</v>
      </c>
      <c r="F11" s="196">
        <v>-0.157564543641044</v>
      </c>
    </row>
    <row r="12" spans="1:14" ht="15.6" customHeight="1" x14ac:dyDescent="0.25">
      <c r="A12" s="194" t="s">
        <v>6</v>
      </c>
      <c r="B12" s="195">
        <v>17618.75</v>
      </c>
      <c r="C12" s="195">
        <v>16928.25</v>
      </c>
      <c r="D12" s="195">
        <v>35411.75</v>
      </c>
      <c r="E12" s="195">
        <v>32068.75</v>
      </c>
      <c r="F12" s="196">
        <v>-9.4403693689241521</v>
      </c>
    </row>
    <row r="13" spans="1:14" ht="15.6" customHeight="1" x14ac:dyDescent="0.25">
      <c r="A13" s="194" t="s">
        <v>175</v>
      </c>
      <c r="B13" s="195">
        <v>6038</v>
      </c>
      <c r="C13" s="195">
        <v>5525</v>
      </c>
      <c r="D13" s="195">
        <v>12244</v>
      </c>
      <c r="E13" s="195">
        <v>11238</v>
      </c>
      <c r="F13" s="196">
        <v>-8.2162691930741545</v>
      </c>
    </row>
    <row r="14" spans="1:14" ht="15.6" customHeight="1" x14ac:dyDescent="0.25">
      <c r="A14" s="194" t="s">
        <v>148</v>
      </c>
      <c r="B14" s="195">
        <v>306903.5</v>
      </c>
      <c r="C14" s="195">
        <v>314137.5</v>
      </c>
      <c r="D14" s="195">
        <v>599111</v>
      </c>
      <c r="E14" s="195">
        <v>620508</v>
      </c>
      <c r="F14" s="196">
        <v>3.5714583774959872</v>
      </c>
    </row>
    <row r="15" spans="1:14" ht="15.6" customHeight="1" x14ac:dyDescent="0.25">
      <c r="A15" s="194" t="s">
        <v>145</v>
      </c>
      <c r="B15" s="195">
        <v>35567.25</v>
      </c>
      <c r="C15" s="195">
        <v>33346.25</v>
      </c>
      <c r="D15" s="195">
        <v>66090.25</v>
      </c>
      <c r="E15" s="195">
        <v>61327.25</v>
      </c>
      <c r="F15" s="196">
        <v>-7.206811897367615</v>
      </c>
    </row>
    <row r="16" spans="1:14" ht="15.6" customHeight="1" x14ac:dyDescent="0.5">
      <c r="A16" s="194" t="s">
        <v>144</v>
      </c>
      <c r="B16" s="195">
        <v>2722</v>
      </c>
      <c r="C16" s="195">
        <v>3037</v>
      </c>
      <c r="D16" s="195">
        <v>6925</v>
      </c>
      <c r="E16" s="195">
        <v>4585</v>
      </c>
      <c r="F16" s="196">
        <v>-33.790613718411549</v>
      </c>
      <c r="G16" s="1"/>
    </row>
    <row r="17" spans="1:7" ht="15.6" customHeight="1" x14ac:dyDescent="0.35">
      <c r="A17" s="194" t="s">
        <v>150</v>
      </c>
      <c r="B17" s="195">
        <v>7172.5</v>
      </c>
      <c r="C17" s="195">
        <v>13602.5</v>
      </c>
      <c r="D17" s="195">
        <v>14487</v>
      </c>
      <c r="E17" s="195">
        <v>21119.75</v>
      </c>
      <c r="F17" s="196">
        <v>45.784151308069312</v>
      </c>
      <c r="G17" s="2"/>
    </row>
    <row r="18" spans="1:7" ht="15.6" customHeight="1" x14ac:dyDescent="0.25">
      <c r="A18" s="194" t="s">
        <v>147</v>
      </c>
      <c r="B18" s="195">
        <v>426</v>
      </c>
      <c r="C18" s="195">
        <v>481</v>
      </c>
      <c r="D18" s="195">
        <v>912</v>
      </c>
      <c r="E18" s="195">
        <v>980</v>
      </c>
      <c r="F18" s="196">
        <v>7.4561403508771917</v>
      </c>
    </row>
    <row r="19" spans="1:7" ht="15.6" customHeight="1" x14ac:dyDescent="0.25">
      <c r="A19" s="194" t="s">
        <v>143</v>
      </c>
      <c r="B19" s="195">
        <v>1363.75</v>
      </c>
      <c r="C19" s="195">
        <v>2369.25</v>
      </c>
      <c r="D19" s="195">
        <v>2189.5</v>
      </c>
      <c r="E19" s="195">
        <v>2410.25</v>
      </c>
      <c r="F19" s="196">
        <v>10.08221055035396</v>
      </c>
    </row>
    <row r="20" spans="1:7" ht="15.6" customHeight="1" x14ac:dyDescent="0.25">
      <c r="A20" s="194" t="s">
        <v>142</v>
      </c>
      <c r="B20" s="195">
        <v>5141</v>
      </c>
      <c r="C20" s="195">
        <v>6965</v>
      </c>
      <c r="D20" s="195">
        <v>10810</v>
      </c>
      <c r="E20" s="195">
        <v>11348</v>
      </c>
      <c r="F20" s="196">
        <v>4.9768732654949162</v>
      </c>
    </row>
    <row r="21" spans="1:7" ht="15.6" customHeight="1" x14ac:dyDescent="0.25">
      <c r="A21" s="194" t="s">
        <v>149</v>
      </c>
      <c r="B21" s="195">
        <v>9274.5</v>
      </c>
      <c r="C21" s="195">
        <v>7108</v>
      </c>
      <c r="D21" s="195">
        <v>17658.5</v>
      </c>
      <c r="E21" s="195">
        <v>16338.25</v>
      </c>
      <c r="F21" s="196">
        <v>-7.4765693575331946</v>
      </c>
    </row>
    <row r="22" spans="1:7" ht="15.6" customHeight="1" x14ac:dyDescent="0.25">
      <c r="A22" s="194" t="s">
        <v>146</v>
      </c>
      <c r="B22" s="195">
        <v>100535</v>
      </c>
      <c r="C22" s="195">
        <v>118971</v>
      </c>
      <c r="D22" s="195">
        <v>235358</v>
      </c>
      <c r="E22" s="195">
        <v>233478</v>
      </c>
      <c r="F22" s="196">
        <v>-0.79878313038010162</v>
      </c>
    </row>
    <row r="23" spans="1:7" ht="15.6" customHeight="1" x14ac:dyDescent="0.25">
      <c r="A23" s="194" t="s">
        <v>165</v>
      </c>
      <c r="B23" s="195">
        <v>18786.5</v>
      </c>
      <c r="C23" s="195">
        <v>33410.75</v>
      </c>
      <c r="D23" s="195">
        <v>41163.25</v>
      </c>
      <c r="E23" s="195">
        <v>62733</v>
      </c>
      <c r="F23" s="196">
        <v>52.400502875744728</v>
      </c>
    </row>
    <row r="24" spans="1:7" ht="15.6" customHeight="1" x14ac:dyDescent="0.25">
      <c r="A24" s="194" t="s">
        <v>141</v>
      </c>
      <c r="B24" s="195">
        <v>3431.5</v>
      </c>
      <c r="C24" s="195">
        <v>3582.75</v>
      </c>
      <c r="D24" s="195">
        <v>6894.25</v>
      </c>
      <c r="E24" s="195">
        <v>6684</v>
      </c>
      <c r="F24" s="196">
        <v>-3.0496428182906068</v>
      </c>
    </row>
    <row r="25" spans="1:7" ht="15.6" customHeight="1" x14ac:dyDescent="0.25">
      <c r="A25" s="194" t="s">
        <v>140</v>
      </c>
      <c r="B25" s="195">
        <v>339</v>
      </c>
      <c r="C25" s="195">
        <v>286.5</v>
      </c>
      <c r="D25" s="195">
        <v>821</v>
      </c>
      <c r="E25" s="195">
        <v>561.5</v>
      </c>
      <c r="F25" s="196">
        <v>-31.60779537149817</v>
      </c>
    </row>
    <row r="26" spans="1:7" ht="15.6" customHeight="1" x14ac:dyDescent="0.25">
      <c r="A26" s="194" t="s">
        <v>152</v>
      </c>
      <c r="B26" s="195">
        <v>2</v>
      </c>
      <c r="C26" s="195">
        <v>0</v>
      </c>
      <c r="D26" s="195">
        <v>6</v>
      </c>
      <c r="E26" s="195">
        <v>0</v>
      </c>
      <c r="F26" s="196">
        <v>-100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52234</v>
      </c>
      <c r="C28" s="195">
        <v>47323</v>
      </c>
      <c r="D28" s="195">
        <v>93845</v>
      </c>
      <c r="E28" s="195">
        <v>85809</v>
      </c>
      <c r="F28" s="196">
        <v>-8.5630561031488099</v>
      </c>
    </row>
    <row r="29" spans="1:7" ht="15.6" customHeight="1" x14ac:dyDescent="0.25">
      <c r="A29" s="194" t="s">
        <v>178</v>
      </c>
      <c r="B29" s="195">
        <v>11000</v>
      </c>
      <c r="C29" s="195">
        <v>13812.75</v>
      </c>
      <c r="D29" s="195">
        <v>22385</v>
      </c>
      <c r="E29" s="195">
        <v>26604.75</v>
      </c>
      <c r="F29" s="196">
        <v>18.850792941702039</v>
      </c>
    </row>
    <row r="30" spans="1:7" ht="15.6" customHeight="1" x14ac:dyDescent="0.25">
      <c r="A30" s="194" t="s">
        <v>179</v>
      </c>
      <c r="B30" s="195">
        <v>12596.25</v>
      </c>
      <c r="C30" s="195">
        <v>10101</v>
      </c>
      <c r="D30" s="195">
        <v>24973.25</v>
      </c>
      <c r="E30" s="195">
        <v>23447.75</v>
      </c>
      <c r="F30" s="196">
        <v>-6.1085361336630237</v>
      </c>
    </row>
    <row r="31" spans="1:7" ht="15.6" customHeight="1" x14ac:dyDescent="0.25">
      <c r="A31" s="194" t="s">
        <v>180</v>
      </c>
      <c r="B31" s="195">
        <v>1300</v>
      </c>
      <c r="C31" s="195">
        <v>1436</v>
      </c>
      <c r="D31" s="195">
        <v>2135</v>
      </c>
      <c r="E31" s="195">
        <v>2078</v>
      </c>
      <c r="F31" s="196">
        <v>-2.6697892271662771</v>
      </c>
    </row>
    <row r="32" spans="1:7" ht="15.6" customHeight="1" x14ac:dyDescent="0.25">
      <c r="A32" s="194" t="s">
        <v>181</v>
      </c>
      <c r="B32" s="195">
        <v>444802</v>
      </c>
      <c r="C32" s="195">
        <v>429570</v>
      </c>
      <c r="D32" s="195">
        <v>865064</v>
      </c>
      <c r="E32" s="195">
        <v>833576</v>
      </c>
      <c r="F32" s="196">
        <v>-3.63996189877281</v>
      </c>
    </row>
    <row r="33" spans="1:6" ht="15.6" customHeight="1" x14ac:dyDescent="0.25">
      <c r="A33" s="194" t="s">
        <v>182</v>
      </c>
      <c r="B33" s="195">
        <v>24121</v>
      </c>
      <c r="C33" s="195">
        <v>25211</v>
      </c>
      <c r="D33" s="195">
        <v>42610</v>
      </c>
      <c r="E33" s="195">
        <v>43949</v>
      </c>
      <c r="F33" s="196">
        <v>3.142454822811545</v>
      </c>
    </row>
    <row r="34" spans="1:6" ht="15.6" customHeight="1" x14ac:dyDescent="0.25">
      <c r="A34" s="194" t="s">
        <v>183</v>
      </c>
      <c r="B34" s="195">
        <v>2464.5</v>
      </c>
      <c r="C34" s="195">
        <v>3989.5</v>
      </c>
      <c r="D34" s="195">
        <v>5044.25</v>
      </c>
      <c r="E34" s="195">
        <v>6784.25</v>
      </c>
      <c r="F34" s="196">
        <v>34.49472171284134</v>
      </c>
    </row>
    <row r="35" spans="1:6" ht="15.6" customHeight="1" x14ac:dyDescent="0.25">
      <c r="A35" s="162" t="s">
        <v>153</v>
      </c>
      <c r="B35" s="80">
        <f>SUM(B7:B34)</f>
        <v>1416593</v>
      </c>
      <c r="C35" s="81">
        <f>SUM(C7:C34)</f>
        <v>1461264</v>
      </c>
      <c r="D35" s="80">
        <f>SUM(D7:D34)</f>
        <v>2833430.25</v>
      </c>
      <c r="E35" s="184">
        <f>SUM(E7:E34)</f>
        <v>2831601.25</v>
      </c>
      <c r="F35" s="145">
        <f>E35*100/D35-100</f>
        <v>-6.4550733161681251E-2</v>
      </c>
    </row>
    <row r="36" spans="1:6" ht="15.6" customHeight="1" x14ac:dyDescent="0.25">
      <c r="A36" s="75" t="s">
        <v>56</v>
      </c>
      <c r="B36" s="74"/>
      <c r="D36" s="74"/>
      <c r="F36" s="25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C5E43-F250-4A26-97A2-CBAD90E30809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72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39"/>
    </row>
    <row r="8" spans="1:14" ht="15.6" customHeight="1" x14ac:dyDescent="0.25">
      <c r="A8" s="194" t="s">
        <v>11</v>
      </c>
      <c r="B8" s="195">
        <v>0</v>
      </c>
      <c r="C8" s="195">
        <v>346.5</v>
      </c>
      <c r="D8" s="195">
        <v>530</v>
      </c>
      <c r="E8" s="195">
        <v>1287.25</v>
      </c>
      <c r="F8" s="196">
        <v>142.877358490566</v>
      </c>
      <c r="G8" s="6"/>
    </row>
    <row r="9" spans="1:14" ht="15.6" customHeight="1" x14ac:dyDescent="0.25">
      <c r="A9" s="194" t="s">
        <v>8</v>
      </c>
      <c r="B9" s="195">
        <v>1</v>
      </c>
      <c r="C9" s="195">
        <v>0</v>
      </c>
      <c r="D9" s="195">
        <v>8</v>
      </c>
      <c r="E9" s="195">
        <v>0</v>
      </c>
      <c r="F9" s="196">
        <v>-100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288747</v>
      </c>
      <c r="C11" s="195">
        <v>304694</v>
      </c>
      <c r="D11" s="195">
        <v>596877</v>
      </c>
      <c r="E11" s="195">
        <v>602631</v>
      </c>
      <c r="F11" s="196">
        <v>0.96401771219196075</v>
      </c>
    </row>
    <row r="12" spans="1:14" ht="15.6" customHeight="1" x14ac:dyDescent="0.25">
      <c r="A12" s="194" t="s">
        <v>6</v>
      </c>
      <c r="B12" s="195">
        <v>1441</v>
      </c>
      <c r="C12" s="195">
        <v>1752.25</v>
      </c>
      <c r="D12" s="195">
        <v>2938.75</v>
      </c>
      <c r="E12" s="195">
        <v>3213.5</v>
      </c>
      <c r="F12" s="196">
        <v>9.3492131008081714</v>
      </c>
    </row>
    <row r="13" spans="1:14" ht="15.6" customHeight="1" x14ac:dyDescent="0.25">
      <c r="A13" s="194" t="s">
        <v>175</v>
      </c>
      <c r="B13" s="195">
        <v>2</v>
      </c>
      <c r="C13" s="195">
        <v>0</v>
      </c>
      <c r="D13" s="195">
        <v>4</v>
      </c>
      <c r="E13" s="195">
        <v>0</v>
      </c>
      <c r="F13" s="196">
        <v>-100</v>
      </c>
    </row>
    <row r="14" spans="1:14" ht="15.6" customHeight="1" x14ac:dyDescent="0.25">
      <c r="A14" s="194" t="s">
        <v>148</v>
      </c>
      <c r="B14" s="195">
        <v>121169.5</v>
      </c>
      <c r="C14" s="195">
        <v>151284.5</v>
      </c>
      <c r="D14" s="195">
        <v>243678</v>
      </c>
      <c r="E14" s="195">
        <v>289805.5</v>
      </c>
      <c r="F14" s="196">
        <v>18.929694104514979</v>
      </c>
    </row>
    <row r="15" spans="1:14" ht="15.6" customHeight="1" x14ac:dyDescent="0.25">
      <c r="A15" s="194" t="s">
        <v>145</v>
      </c>
      <c r="B15" s="195">
        <v>453.75</v>
      </c>
      <c r="C15" s="195">
        <v>2552</v>
      </c>
      <c r="D15" s="195">
        <v>842.75</v>
      </c>
      <c r="E15" s="195">
        <v>4612.5</v>
      </c>
      <c r="F15" s="196">
        <v>447.31533669534258</v>
      </c>
    </row>
    <row r="16" spans="1:14" ht="15.6" customHeight="1" x14ac:dyDescent="0.5">
      <c r="A16" s="194" t="s">
        <v>144</v>
      </c>
      <c r="B16" s="195">
        <v>184</v>
      </c>
      <c r="C16" s="195">
        <v>734</v>
      </c>
      <c r="D16" s="195">
        <v>386</v>
      </c>
      <c r="E16" s="195">
        <v>734</v>
      </c>
      <c r="F16" s="196">
        <v>90.15544041450778</v>
      </c>
      <c r="G16" s="1"/>
    </row>
    <row r="17" spans="1:7" ht="15.6" customHeight="1" x14ac:dyDescent="0.35">
      <c r="A17" s="194" t="s">
        <v>150</v>
      </c>
      <c r="B17" s="195">
        <v>1675.75</v>
      </c>
      <c r="C17" s="195">
        <v>6582.5</v>
      </c>
      <c r="D17" s="195">
        <v>1695.75</v>
      </c>
      <c r="E17" s="195">
        <v>8365.75</v>
      </c>
      <c r="F17" s="196">
        <v>393.33628188117348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0</v>
      </c>
      <c r="D18" s="195">
        <v>0</v>
      </c>
      <c r="E18" s="195">
        <v>0</v>
      </c>
      <c r="F18" s="196" t="s">
        <v>151</v>
      </c>
    </row>
    <row r="19" spans="1:7" ht="15.6" customHeight="1" x14ac:dyDescent="0.25">
      <c r="A19" s="194" t="s">
        <v>143</v>
      </c>
      <c r="B19" s="195">
        <v>65.75</v>
      </c>
      <c r="C19" s="195">
        <v>1944</v>
      </c>
      <c r="D19" s="195">
        <v>114.25</v>
      </c>
      <c r="E19" s="195">
        <v>1944</v>
      </c>
      <c r="F19" s="196">
        <v>1601.531728665208</v>
      </c>
    </row>
    <row r="20" spans="1:7" ht="15.6" customHeight="1" x14ac:dyDescent="0.25">
      <c r="A20" s="194" t="s">
        <v>142</v>
      </c>
      <c r="B20" s="195">
        <v>3</v>
      </c>
      <c r="C20" s="195">
        <v>166</v>
      </c>
      <c r="D20" s="195">
        <v>5</v>
      </c>
      <c r="E20" s="195">
        <v>174</v>
      </c>
      <c r="F20" s="196">
        <v>3380</v>
      </c>
    </row>
    <row r="21" spans="1:7" ht="15.6" customHeight="1" x14ac:dyDescent="0.25">
      <c r="A21" s="194" t="s">
        <v>149</v>
      </c>
      <c r="B21" s="195">
        <v>692.25</v>
      </c>
      <c r="C21" s="195">
        <v>2529.75</v>
      </c>
      <c r="D21" s="195">
        <v>1530.25</v>
      </c>
      <c r="E21" s="195">
        <v>4761.5</v>
      </c>
      <c r="F21" s="196">
        <v>211.1583074661003</v>
      </c>
    </row>
    <row r="22" spans="1:7" ht="15.6" customHeight="1" x14ac:dyDescent="0.25">
      <c r="A22" s="194" t="s">
        <v>146</v>
      </c>
      <c r="B22" s="195">
        <v>49795</v>
      </c>
      <c r="C22" s="195">
        <v>70516</v>
      </c>
      <c r="D22" s="195">
        <v>137107</v>
      </c>
      <c r="E22" s="195">
        <v>139012</v>
      </c>
      <c r="F22" s="196">
        <v>1.389425776947931</v>
      </c>
    </row>
    <row r="23" spans="1:7" ht="15.6" customHeight="1" x14ac:dyDescent="0.25">
      <c r="A23" s="194" t="s">
        <v>165</v>
      </c>
      <c r="B23" s="195">
        <v>17154</v>
      </c>
      <c r="C23" s="195">
        <v>26015.75</v>
      </c>
      <c r="D23" s="195">
        <v>37235.25</v>
      </c>
      <c r="E23" s="195">
        <v>51421</v>
      </c>
      <c r="F23" s="196">
        <v>38.097635976661913</v>
      </c>
    </row>
    <row r="24" spans="1:7" ht="15.6" customHeight="1" x14ac:dyDescent="0.25">
      <c r="A24" s="194" t="s">
        <v>141</v>
      </c>
      <c r="B24" s="195">
        <v>1</v>
      </c>
      <c r="C24" s="195">
        <v>182</v>
      </c>
      <c r="D24" s="195">
        <v>1</v>
      </c>
      <c r="E24" s="195">
        <v>360</v>
      </c>
      <c r="F24" s="196">
        <v>35900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17034</v>
      </c>
      <c r="C28" s="195">
        <v>10433</v>
      </c>
      <c r="D28" s="195">
        <v>21812</v>
      </c>
      <c r="E28" s="195">
        <v>15034</v>
      </c>
      <c r="F28" s="196">
        <v>-31.074637814047311</v>
      </c>
    </row>
    <row r="29" spans="1:7" ht="15.6" customHeight="1" x14ac:dyDescent="0.25">
      <c r="A29" s="194" t="s">
        <v>178</v>
      </c>
      <c r="B29" s="195">
        <v>1845.25</v>
      </c>
      <c r="C29" s="195">
        <v>2942.75</v>
      </c>
      <c r="D29" s="195">
        <v>3671.25</v>
      </c>
      <c r="E29" s="195">
        <v>6258.5</v>
      </c>
      <c r="F29" s="196">
        <v>70.473272046305766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1</v>
      </c>
      <c r="F30" s="196" t="s">
        <v>151</v>
      </c>
    </row>
    <row r="31" spans="1:7" ht="15.6" customHeight="1" x14ac:dyDescent="0.25">
      <c r="A31" s="194" t="s">
        <v>180</v>
      </c>
      <c r="B31" s="195">
        <v>0</v>
      </c>
      <c r="C31" s="195">
        <v>88</v>
      </c>
      <c r="D31" s="195">
        <v>0</v>
      </c>
      <c r="E31" s="195">
        <v>88</v>
      </c>
      <c r="F31" s="196" t="s">
        <v>151</v>
      </c>
    </row>
    <row r="32" spans="1:7" ht="15.6" customHeight="1" x14ac:dyDescent="0.25">
      <c r="A32" s="194" t="s">
        <v>181</v>
      </c>
      <c r="B32" s="195">
        <v>203175</v>
      </c>
      <c r="C32" s="195">
        <v>177412</v>
      </c>
      <c r="D32" s="195">
        <v>404233</v>
      </c>
      <c r="E32" s="195">
        <v>362469</v>
      </c>
      <c r="F32" s="196">
        <v>-10.33166515351294</v>
      </c>
    </row>
    <row r="33" spans="1:6" ht="15.6" customHeight="1" x14ac:dyDescent="0.25">
      <c r="A33" s="194" t="s">
        <v>182</v>
      </c>
      <c r="B33" s="195">
        <v>1310</v>
      </c>
      <c r="C33" s="195">
        <v>3274</v>
      </c>
      <c r="D33" s="195">
        <v>2745</v>
      </c>
      <c r="E33" s="195">
        <v>5123</v>
      </c>
      <c r="F33" s="196">
        <v>86.630236794171225</v>
      </c>
    </row>
    <row r="34" spans="1:6" ht="15.6" customHeight="1" x14ac:dyDescent="0.25">
      <c r="A34" s="194" t="s">
        <v>183</v>
      </c>
      <c r="B34" s="195">
        <v>0</v>
      </c>
      <c r="C34" s="195">
        <v>54</v>
      </c>
      <c r="D34" s="195">
        <v>0</v>
      </c>
      <c r="E34" s="195">
        <v>54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704749.25</v>
      </c>
      <c r="C35" s="81">
        <f>SUM(C7:C34)</f>
        <v>763503</v>
      </c>
      <c r="D35" s="184">
        <f>SUM(D7:D34)</f>
        <v>1455414.25</v>
      </c>
      <c r="E35" s="82">
        <f>SUM(E7:E34)</f>
        <v>1497349.5</v>
      </c>
      <c r="F35" s="145">
        <f>E35*100/D35-100</f>
        <v>2.8813274296304314</v>
      </c>
    </row>
    <row r="36" spans="1:6" ht="15.6" customHeight="1" x14ac:dyDescent="0.25">
      <c r="A36" s="75" t="s">
        <v>65</v>
      </c>
      <c r="B36" s="74"/>
      <c r="D36" s="1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6E197-0703-4CA0-A011-3387762236A5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72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44"/>
      <c r="B7" s="79"/>
      <c r="C7" s="79"/>
      <c r="D7" s="78"/>
      <c r="E7" s="79"/>
      <c r="F7" s="196" t="s">
        <v>151</v>
      </c>
      <c r="G7" s="14"/>
    </row>
    <row r="8" spans="1:14" ht="15.6" customHeight="1" x14ac:dyDescent="0.25">
      <c r="F8" s="196">
        <v>1.399632784516754</v>
      </c>
      <c r="G8" s="6"/>
    </row>
    <row r="9" spans="1:14" ht="15.6" customHeight="1" x14ac:dyDescent="0.25">
      <c r="F9" s="196">
        <v>8.5753803596127227</v>
      </c>
      <c r="G9" s="6"/>
    </row>
    <row r="10" spans="1:14" ht="15.6" customHeight="1" x14ac:dyDescent="0.25">
      <c r="F10" s="196" t="s">
        <v>151</v>
      </c>
    </row>
    <row r="11" spans="1:14" ht="15.6" customHeight="1" x14ac:dyDescent="0.25">
      <c r="A11" s="15"/>
      <c r="F11" s="196" t="s">
        <v>151</v>
      </c>
    </row>
    <row r="12" spans="1:14" ht="15.6" customHeight="1" x14ac:dyDescent="0.25">
      <c r="F12" s="196">
        <v>-6.862956571757266</v>
      </c>
    </row>
    <row r="13" spans="1:14" ht="15.6" customHeight="1" x14ac:dyDescent="0.25">
      <c r="C13" s="161"/>
      <c r="F13" s="196">
        <v>-8.1806282722513117</v>
      </c>
    </row>
    <row r="14" spans="1:14" ht="15.6" customHeight="1" x14ac:dyDescent="0.25">
      <c r="F14" s="196">
        <v>-7.05072726765124</v>
      </c>
    </row>
    <row r="15" spans="1:14" ht="15.6" customHeight="1" x14ac:dyDescent="0.25">
      <c r="F15" s="196">
        <v>-20.327410332346162</v>
      </c>
    </row>
    <row r="16" spans="1:14" ht="15.6" customHeight="1" x14ac:dyDescent="0.5">
      <c r="F16" s="196">
        <v>-84.580934101087649</v>
      </c>
      <c r="G16" s="1"/>
    </row>
    <row r="17" spans="6:7" ht="15.6" customHeight="1" x14ac:dyDescent="0.35">
      <c r="F17" s="196">
        <v>92.857142857142861</v>
      </c>
      <c r="G17" s="2"/>
    </row>
    <row r="18" spans="6:7" ht="15.6" customHeight="1" x14ac:dyDescent="0.25">
      <c r="F18" s="196">
        <v>7.6662908680947064</v>
      </c>
    </row>
    <row r="19" spans="6:7" ht="15.6" customHeight="1" x14ac:dyDescent="0.25">
      <c r="F19" s="196">
        <v>-100</v>
      </c>
    </row>
    <row r="20" spans="6:7" ht="15.6" customHeight="1" x14ac:dyDescent="0.25">
      <c r="F20" s="196">
        <v>-54.656999442275513</v>
      </c>
    </row>
    <row r="21" spans="6:7" ht="15.6" customHeight="1" x14ac:dyDescent="0.25">
      <c r="F21" s="196">
        <v>-23.331267857757581</v>
      </c>
    </row>
    <row r="22" spans="6:7" ht="15.6" customHeight="1" x14ac:dyDescent="0.25">
      <c r="F22" s="196">
        <v>-4.8555762147822747</v>
      </c>
    </row>
    <row r="23" spans="6:7" ht="15.6" customHeight="1" x14ac:dyDescent="0.25">
      <c r="F23" s="196">
        <v>91.542076035882104</v>
      </c>
    </row>
    <row r="24" spans="6:7" ht="15.6" customHeight="1" x14ac:dyDescent="0.25">
      <c r="F24" s="196">
        <v>-38.2776132035548</v>
      </c>
    </row>
    <row r="25" spans="6:7" ht="15.6" customHeight="1" x14ac:dyDescent="0.25">
      <c r="F25" s="196">
        <v>-31.60779537149817</v>
      </c>
    </row>
    <row r="26" spans="6:7" ht="15.6" customHeight="1" x14ac:dyDescent="0.25">
      <c r="F26" s="196" t="s">
        <v>151</v>
      </c>
    </row>
    <row r="27" spans="6:7" ht="15.6" customHeight="1" x14ac:dyDescent="0.25">
      <c r="F27" s="196" t="s">
        <v>151</v>
      </c>
    </row>
    <row r="28" spans="6:7" ht="15.6" customHeight="1" x14ac:dyDescent="0.25">
      <c r="F28" s="196">
        <v>-4.311495202389267</v>
      </c>
    </row>
    <row r="29" spans="6:7" ht="15.6" customHeight="1" x14ac:dyDescent="0.25">
      <c r="F29" s="196">
        <v>37.528931245745412</v>
      </c>
    </row>
    <row r="30" spans="6:7" ht="15.6" customHeight="1" x14ac:dyDescent="0.25">
      <c r="F30" s="196">
        <v>-5.5480884864531674</v>
      </c>
    </row>
    <row r="31" spans="6:7" ht="15.6" customHeight="1" x14ac:dyDescent="0.25">
      <c r="F31" s="196" t="s">
        <v>151</v>
      </c>
    </row>
    <row r="32" spans="6:7" ht="15.6" customHeight="1" x14ac:dyDescent="0.25">
      <c r="F32" s="196">
        <v>-14.625298610906301</v>
      </c>
    </row>
    <row r="33" spans="1:6" ht="15.6" customHeight="1" x14ac:dyDescent="0.25">
      <c r="F33" s="196">
        <v>11.845449923741739</v>
      </c>
    </row>
    <row r="34" spans="1:6" ht="15.6" customHeight="1" x14ac:dyDescent="0.25">
      <c r="B34" s="7"/>
      <c r="F34" s="196">
        <v>26.230457440648522</v>
      </c>
    </row>
    <row r="35" spans="1:6" ht="15.6" customHeight="1" x14ac:dyDescent="0.25">
      <c r="A35" s="162" t="s">
        <v>153</v>
      </c>
      <c r="B35" s="80">
        <f>SUM(B7:B34)</f>
        <v>0</v>
      </c>
      <c r="C35" s="81">
        <f>SUM(C7:C34)</f>
        <v>0</v>
      </c>
      <c r="D35" s="80">
        <f>SUM(D7:D34)</f>
        <v>0</v>
      </c>
      <c r="E35" s="184">
        <f>SUM(E7:E34)</f>
        <v>0</v>
      </c>
      <c r="F35" s="183" t="e">
        <f>E35*100/D35-100</f>
        <v>#DIV/0!</v>
      </c>
    </row>
    <row r="36" spans="1:6" ht="15.6" customHeight="1" x14ac:dyDescent="0.25">
      <c r="A36" s="75" t="s">
        <v>167</v>
      </c>
      <c r="B36" s="74"/>
      <c r="D36" s="74"/>
    </row>
  </sheetData>
  <mergeCells count="3">
    <mergeCell ref="B5:C5"/>
    <mergeCell ref="D5:F5"/>
    <mergeCell ref="A5:A6"/>
  </mergeCells>
  <conditionalFormatting sqref="A7:F7 F8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A8C5C-6311-4B17-8A18-63197BFA5B1A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72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2</v>
      </c>
      <c r="E7" s="195">
        <v>0</v>
      </c>
      <c r="F7" s="196">
        <v>-100</v>
      </c>
      <c r="G7" s="39"/>
    </row>
    <row r="8" spans="1:14" ht="15.6" customHeight="1" x14ac:dyDescent="0.25">
      <c r="A8" s="194" t="s">
        <v>11</v>
      </c>
      <c r="B8" s="195">
        <v>3430.75</v>
      </c>
      <c r="C8" s="195">
        <v>2431.25</v>
      </c>
      <c r="D8" s="195">
        <v>6776</v>
      </c>
      <c r="E8" s="195">
        <v>4439.5</v>
      </c>
      <c r="F8" s="196">
        <v>-34.481995277449833</v>
      </c>
      <c r="G8" s="6"/>
    </row>
    <row r="9" spans="1:14" ht="15.6" customHeight="1" x14ac:dyDescent="0.25">
      <c r="A9" s="194" t="s">
        <v>8</v>
      </c>
      <c r="B9" s="195">
        <v>1023</v>
      </c>
      <c r="C9" s="195">
        <v>677</v>
      </c>
      <c r="D9" s="195">
        <v>2556</v>
      </c>
      <c r="E9" s="195">
        <v>1497</v>
      </c>
      <c r="F9" s="196">
        <v>-41.431924882629097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4</v>
      </c>
      <c r="D10" s="195">
        <v>0</v>
      </c>
      <c r="E10" s="195">
        <v>8</v>
      </c>
      <c r="F10" s="196" t="s">
        <v>151</v>
      </c>
    </row>
    <row r="11" spans="1:14" ht="15.6" customHeight="1" x14ac:dyDescent="0.25">
      <c r="A11" s="194" t="s">
        <v>9</v>
      </c>
      <c r="B11" s="195">
        <v>46072</v>
      </c>
      <c r="C11" s="195">
        <v>46344</v>
      </c>
      <c r="D11" s="195">
        <v>94903</v>
      </c>
      <c r="E11" s="195">
        <v>88059</v>
      </c>
      <c r="F11" s="196">
        <v>-7.2115739228475357</v>
      </c>
    </row>
    <row r="12" spans="1:14" ht="15.6" customHeight="1" x14ac:dyDescent="0.25">
      <c r="A12" s="194" t="s">
        <v>6</v>
      </c>
      <c r="B12" s="195">
        <v>2543.5</v>
      </c>
      <c r="C12" s="195">
        <v>1735.75</v>
      </c>
      <c r="D12" s="195">
        <v>4657</v>
      </c>
      <c r="E12" s="195">
        <v>2948.25</v>
      </c>
      <c r="F12" s="196">
        <v>-36.6920764440627</v>
      </c>
    </row>
    <row r="13" spans="1:14" ht="15.6" customHeight="1" x14ac:dyDescent="0.25">
      <c r="A13" s="194" t="s">
        <v>175</v>
      </c>
      <c r="B13" s="195">
        <v>0</v>
      </c>
      <c r="C13" s="195">
        <v>0</v>
      </c>
      <c r="D13" s="195">
        <v>16</v>
      </c>
      <c r="E13" s="195">
        <v>14</v>
      </c>
      <c r="F13" s="196">
        <v>-12.5</v>
      </c>
    </row>
    <row r="14" spans="1:14" ht="15.6" customHeight="1" x14ac:dyDescent="0.25">
      <c r="A14" s="194" t="s">
        <v>148</v>
      </c>
      <c r="B14" s="195">
        <v>166211.5</v>
      </c>
      <c r="C14" s="195">
        <v>145628</v>
      </c>
      <c r="D14" s="195">
        <v>319614</v>
      </c>
      <c r="E14" s="195">
        <v>297409</v>
      </c>
      <c r="F14" s="196">
        <v>-6.9474428529413643</v>
      </c>
    </row>
    <row r="15" spans="1:14" ht="15.6" customHeight="1" x14ac:dyDescent="0.25">
      <c r="A15" s="194" t="s">
        <v>145</v>
      </c>
      <c r="B15" s="195">
        <v>33538.25</v>
      </c>
      <c r="C15" s="195">
        <v>30054</v>
      </c>
      <c r="D15" s="195">
        <v>62208.5</v>
      </c>
      <c r="E15" s="195">
        <v>54293.5</v>
      </c>
      <c r="F15" s="196">
        <v>-12.72334166552803</v>
      </c>
    </row>
    <row r="16" spans="1:14" ht="15.6" customHeight="1" x14ac:dyDescent="0.5">
      <c r="A16" s="194" t="s">
        <v>144</v>
      </c>
      <c r="B16" s="195">
        <v>1865</v>
      </c>
      <c r="C16" s="195">
        <v>2178</v>
      </c>
      <c r="D16" s="195">
        <v>4976</v>
      </c>
      <c r="E16" s="195">
        <v>3610</v>
      </c>
      <c r="F16" s="196">
        <v>-27.45176848874598</v>
      </c>
      <c r="G16" s="1"/>
    </row>
    <row r="17" spans="1:7" ht="15.6" customHeight="1" x14ac:dyDescent="0.35">
      <c r="A17" s="194" t="s">
        <v>150</v>
      </c>
      <c r="B17" s="195">
        <v>5166.25</v>
      </c>
      <c r="C17" s="195">
        <v>6169</v>
      </c>
      <c r="D17" s="195">
        <v>12259.25</v>
      </c>
      <c r="E17" s="195">
        <v>11728</v>
      </c>
      <c r="F17" s="196">
        <v>-4.3334624875094363</v>
      </c>
      <c r="G17" s="2"/>
    </row>
    <row r="18" spans="1:7" ht="15.6" customHeight="1" x14ac:dyDescent="0.25">
      <c r="A18" s="194" t="s">
        <v>147</v>
      </c>
      <c r="B18" s="195">
        <v>9</v>
      </c>
      <c r="C18" s="195">
        <v>7</v>
      </c>
      <c r="D18" s="195">
        <v>25</v>
      </c>
      <c r="E18" s="195">
        <v>25</v>
      </c>
      <c r="F18" s="196">
        <v>0</v>
      </c>
    </row>
    <row r="19" spans="1:7" ht="15.6" customHeight="1" x14ac:dyDescent="0.25">
      <c r="A19" s="194" t="s">
        <v>143</v>
      </c>
      <c r="B19" s="195">
        <v>1005.5</v>
      </c>
      <c r="C19" s="195">
        <v>425.25</v>
      </c>
      <c r="D19" s="195">
        <v>1621.5</v>
      </c>
      <c r="E19" s="195">
        <v>466.25</v>
      </c>
      <c r="F19" s="196">
        <v>-71.245760098674069</v>
      </c>
    </row>
    <row r="20" spans="1:7" ht="15.6" customHeight="1" x14ac:dyDescent="0.25">
      <c r="A20" s="194" t="s">
        <v>142</v>
      </c>
      <c r="B20" s="195">
        <v>4720</v>
      </c>
      <c r="C20" s="195">
        <v>6422</v>
      </c>
      <c r="D20" s="195">
        <v>9012</v>
      </c>
      <c r="E20" s="195">
        <v>10361</v>
      </c>
      <c r="F20" s="196">
        <v>14.968930315135379</v>
      </c>
    </row>
    <row r="21" spans="1:7" ht="15.6" customHeight="1" x14ac:dyDescent="0.25">
      <c r="A21" s="194" t="s">
        <v>149</v>
      </c>
      <c r="B21" s="195">
        <v>748.75</v>
      </c>
      <c r="C21" s="195">
        <v>47</v>
      </c>
      <c r="D21" s="195">
        <v>1603.75</v>
      </c>
      <c r="E21" s="195">
        <v>441</v>
      </c>
      <c r="F21" s="196">
        <v>-72.501948558067028</v>
      </c>
    </row>
    <row r="22" spans="1:7" ht="15.6" customHeight="1" x14ac:dyDescent="0.25">
      <c r="A22" s="194" t="s">
        <v>146</v>
      </c>
      <c r="B22" s="195">
        <v>7631</v>
      </c>
      <c r="C22" s="195">
        <v>6345</v>
      </c>
      <c r="D22" s="195">
        <v>13812</v>
      </c>
      <c r="E22" s="195">
        <v>14127</v>
      </c>
      <c r="F22" s="196">
        <v>2.280625543006082</v>
      </c>
    </row>
    <row r="23" spans="1:7" ht="15.6" customHeight="1" x14ac:dyDescent="0.25">
      <c r="A23" s="194" t="s">
        <v>165</v>
      </c>
      <c r="B23" s="195">
        <v>1086.5</v>
      </c>
      <c r="C23" s="195">
        <v>5669</v>
      </c>
      <c r="D23" s="195">
        <v>2757.5</v>
      </c>
      <c r="E23" s="195">
        <v>9070</v>
      </c>
      <c r="F23" s="196">
        <v>228.92112420670901</v>
      </c>
    </row>
    <row r="24" spans="1:7" ht="15.6" customHeight="1" x14ac:dyDescent="0.25">
      <c r="A24" s="194" t="s">
        <v>141</v>
      </c>
      <c r="B24" s="195">
        <v>3039</v>
      </c>
      <c r="C24" s="195">
        <v>3141.25</v>
      </c>
      <c r="D24" s="195">
        <v>5711.75</v>
      </c>
      <c r="E24" s="195">
        <v>5594.75</v>
      </c>
      <c r="F24" s="196">
        <v>-2.0484089814855371</v>
      </c>
    </row>
    <row r="25" spans="1:7" ht="15.6" customHeight="1" x14ac:dyDescent="0.25">
      <c r="A25" s="194" t="s">
        <v>140</v>
      </c>
      <c r="B25" s="195">
        <v>0</v>
      </c>
      <c r="C25" s="195">
        <v>0</v>
      </c>
      <c r="D25" s="195">
        <v>0</v>
      </c>
      <c r="E25" s="195">
        <v>0</v>
      </c>
      <c r="F25" s="196" t="s">
        <v>151</v>
      </c>
    </row>
    <row r="26" spans="1:7" ht="15.6" customHeight="1" x14ac:dyDescent="0.25">
      <c r="A26" s="194" t="s">
        <v>152</v>
      </c>
      <c r="B26" s="195">
        <v>2</v>
      </c>
      <c r="C26" s="195">
        <v>0</v>
      </c>
      <c r="D26" s="195">
        <v>6</v>
      </c>
      <c r="E26" s="195">
        <v>0</v>
      </c>
      <c r="F26" s="196">
        <v>-100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3997</v>
      </c>
      <c r="C28" s="195">
        <v>5545</v>
      </c>
      <c r="D28" s="195">
        <v>9085</v>
      </c>
      <c r="E28" s="195">
        <v>10541</v>
      </c>
      <c r="F28" s="196">
        <v>16.02641717116126</v>
      </c>
    </row>
    <row r="29" spans="1:7" ht="15.6" customHeight="1" x14ac:dyDescent="0.25">
      <c r="A29" s="194" t="s">
        <v>178</v>
      </c>
      <c r="B29" s="195">
        <v>7410.5</v>
      </c>
      <c r="C29" s="195">
        <v>8239.5</v>
      </c>
      <c r="D29" s="195">
        <v>15041.25</v>
      </c>
      <c r="E29" s="195">
        <v>15295.5</v>
      </c>
      <c r="F29" s="196">
        <v>1.690351533283476</v>
      </c>
    </row>
    <row r="30" spans="1:7" ht="15.6" customHeight="1" x14ac:dyDescent="0.25">
      <c r="A30" s="194" t="s">
        <v>179</v>
      </c>
      <c r="B30" s="195">
        <v>77</v>
      </c>
      <c r="C30" s="195">
        <v>56</v>
      </c>
      <c r="D30" s="195">
        <v>235</v>
      </c>
      <c r="E30" s="195">
        <v>81</v>
      </c>
      <c r="F30" s="196">
        <v>-65.531914893617028</v>
      </c>
    </row>
    <row r="31" spans="1:7" ht="15.6" customHeight="1" x14ac:dyDescent="0.25">
      <c r="A31" s="194" t="s">
        <v>180</v>
      </c>
      <c r="B31" s="195">
        <v>1300</v>
      </c>
      <c r="C31" s="195">
        <v>1348</v>
      </c>
      <c r="D31" s="195">
        <v>2135</v>
      </c>
      <c r="E31" s="195">
        <v>1990</v>
      </c>
      <c r="F31" s="196">
        <v>-6.7915690866510516</v>
      </c>
    </row>
    <row r="32" spans="1:7" ht="15.6" customHeight="1" x14ac:dyDescent="0.25">
      <c r="A32" s="194" t="s">
        <v>181</v>
      </c>
      <c r="B32" s="195">
        <v>224415</v>
      </c>
      <c r="C32" s="195">
        <v>236737</v>
      </c>
      <c r="D32" s="195">
        <v>426924</v>
      </c>
      <c r="E32" s="195">
        <v>442159</v>
      </c>
      <c r="F32" s="196">
        <v>3.5685508427729502</v>
      </c>
    </row>
    <row r="33" spans="1:6" ht="15.6" customHeight="1" x14ac:dyDescent="0.25">
      <c r="A33" s="194" t="s">
        <v>182</v>
      </c>
      <c r="B33" s="195">
        <v>21992</v>
      </c>
      <c r="C33" s="195">
        <v>20748</v>
      </c>
      <c r="D33" s="195">
        <v>37898</v>
      </c>
      <c r="E33" s="195">
        <v>36626</v>
      </c>
      <c r="F33" s="196">
        <v>-3.3563776452583198</v>
      </c>
    </row>
    <row r="34" spans="1:6" ht="15.6" customHeight="1" x14ac:dyDescent="0.25">
      <c r="A34" s="194" t="s">
        <v>183</v>
      </c>
      <c r="B34" s="195">
        <v>375.5</v>
      </c>
      <c r="C34" s="195">
        <v>865.5</v>
      </c>
      <c r="D34" s="195">
        <v>726.75</v>
      </c>
      <c r="E34" s="195">
        <v>1280.25</v>
      </c>
      <c r="F34" s="196">
        <v>76.160990712074295</v>
      </c>
    </row>
    <row r="35" spans="1:6" ht="15.6" customHeight="1" x14ac:dyDescent="0.25">
      <c r="A35" s="162" t="s">
        <v>153</v>
      </c>
      <c r="B35" s="80">
        <f>SUM(B7:B34)</f>
        <v>537659</v>
      </c>
      <c r="C35" s="81">
        <f>SUM(C7:C34)</f>
        <v>530816.5</v>
      </c>
      <c r="D35" s="184">
        <f>SUM(D7:D34)</f>
        <v>1034562.25</v>
      </c>
      <c r="E35" s="184">
        <f>SUM(E7:E34)</f>
        <v>1012064</v>
      </c>
      <c r="F35" s="145">
        <f>E35*100/D35-100</f>
        <v>-2.1746637285479977</v>
      </c>
    </row>
    <row r="36" spans="1:6" ht="15.6" customHeight="1" x14ac:dyDescent="0.25">
      <c r="A36" s="75" t="s">
        <v>169</v>
      </c>
      <c r="B36" s="74"/>
      <c r="D36" s="14"/>
      <c r="F36" s="25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2AD63-0427-4851-AF8B-C1840F2B3064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76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78</v>
      </c>
      <c r="C7" s="195">
        <v>88</v>
      </c>
      <c r="D7" s="195">
        <v>159</v>
      </c>
      <c r="E7" s="195">
        <v>155</v>
      </c>
      <c r="F7" s="196">
        <v>-2.515723270440247</v>
      </c>
      <c r="G7" s="39"/>
    </row>
    <row r="8" spans="1:14" ht="15.6" customHeight="1" x14ac:dyDescent="0.25">
      <c r="A8" s="194" t="s">
        <v>11</v>
      </c>
      <c r="B8" s="195">
        <v>51</v>
      </c>
      <c r="C8" s="195">
        <v>57</v>
      </c>
      <c r="D8" s="195">
        <v>115</v>
      </c>
      <c r="E8" s="195">
        <v>117</v>
      </c>
      <c r="F8" s="196">
        <v>1.7391304347826091</v>
      </c>
      <c r="G8" s="6"/>
    </row>
    <row r="9" spans="1:14" ht="15.6" customHeight="1" x14ac:dyDescent="0.25">
      <c r="A9" s="194" t="s">
        <v>8</v>
      </c>
      <c r="B9" s="195">
        <v>87</v>
      </c>
      <c r="C9" s="195">
        <v>115</v>
      </c>
      <c r="D9" s="195">
        <v>197</v>
      </c>
      <c r="E9" s="195">
        <v>218</v>
      </c>
      <c r="F9" s="196">
        <v>10.659898477157361</v>
      </c>
      <c r="G9" s="6"/>
    </row>
    <row r="10" spans="1:14" ht="15.6" customHeight="1" x14ac:dyDescent="0.25">
      <c r="A10" s="194" t="s">
        <v>10</v>
      </c>
      <c r="B10" s="195">
        <v>72</v>
      </c>
      <c r="C10" s="195">
        <v>49</v>
      </c>
      <c r="D10" s="195">
        <v>131</v>
      </c>
      <c r="E10" s="195">
        <v>101</v>
      </c>
      <c r="F10" s="196">
        <v>-22.900763358778629</v>
      </c>
    </row>
    <row r="11" spans="1:14" ht="15.6" customHeight="1" x14ac:dyDescent="0.25">
      <c r="A11" s="194" t="s">
        <v>9</v>
      </c>
      <c r="B11" s="195">
        <v>2187</v>
      </c>
      <c r="C11" s="195">
        <v>1854</v>
      </c>
      <c r="D11" s="195">
        <v>4654</v>
      </c>
      <c r="E11" s="195">
        <v>3985</v>
      </c>
      <c r="F11" s="196">
        <v>-14.374731413837569</v>
      </c>
    </row>
    <row r="12" spans="1:14" ht="15.6" customHeight="1" x14ac:dyDescent="0.25">
      <c r="A12" s="194" t="s">
        <v>6</v>
      </c>
      <c r="B12" s="195">
        <v>101</v>
      </c>
      <c r="C12" s="195">
        <v>118</v>
      </c>
      <c r="D12" s="195">
        <v>244</v>
      </c>
      <c r="E12" s="195">
        <v>267</v>
      </c>
      <c r="F12" s="196">
        <v>9.4262295081967267</v>
      </c>
    </row>
    <row r="13" spans="1:14" ht="15.6" customHeight="1" x14ac:dyDescent="0.25">
      <c r="A13" s="194" t="s">
        <v>175</v>
      </c>
      <c r="B13" s="195">
        <v>2845</v>
      </c>
      <c r="C13" s="195">
        <v>2249</v>
      </c>
      <c r="D13" s="195">
        <v>5827</v>
      </c>
      <c r="E13" s="195">
        <v>4716</v>
      </c>
      <c r="F13" s="196">
        <v>-19.06641496481895</v>
      </c>
    </row>
    <row r="14" spans="1:14" ht="15.6" customHeight="1" x14ac:dyDescent="0.25">
      <c r="A14" s="194" t="s">
        <v>148</v>
      </c>
      <c r="B14" s="195">
        <v>559</v>
      </c>
      <c r="C14" s="195">
        <v>558</v>
      </c>
      <c r="D14" s="195">
        <v>1112</v>
      </c>
      <c r="E14" s="195">
        <v>1126</v>
      </c>
      <c r="F14" s="196">
        <v>1.2589928057553981</v>
      </c>
    </row>
    <row r="15" spans="1:14" ht="15.6" customHeight="1" x14ac:dyDescent="0.25">
      <c r="A15" s="194" t="s">
        <v>145</v>
      </c>
      <c r="B15" s="195">
        <v>192</v>
      </c>
      <c r="C15" s="195">
        <v>204</v>
      </c>
      <c r="D15" s="195">
        <v>381</v>
      </c>
      <c r="E15" s="195">
        <v>373</v>
      </c>
      <c r="F15" s="196">
        <v>-2.0997375328084051</v>
      </c>
    </row>
    <row r="16" spans="1:14" ht="15.6" customHeight="1" x14ac:dyDescent="0.5">
      <c r="A16" s="194" t="s">
        <v>144</v>
      </c>
      <c r="B16" s="195">
        <v>151</v>
      </c>
      <c r="C16" s="195">
        <v>174</v>
      </c>
      <c r="D16" s="195">
        <v>319</v>
      </c>
      <c r="E16" s="195">
        <v>358</v>
      </c>
      <c r="F16" s="196">
        <v>12.2257053291536</v>
      </c>
      <c r="G16" s="1"/>
    </row>
    <row r="17" spans="1:7" ht="15.6" customHeight="1" x14ac:dyDescent="0.35">
      <c r="A17" s="194" t="s">
        <v>150</v>
      </c>
      <c r="B17" s="195">
        <v>107</v>
      </c>
      <c r="C17" s="195">
        <v>110</v>
      </c>
      <c r="D17" s="195">
        <v>207</v>
      </c>
      <c r="E17" s="195">
        <v>205</v>
      </c>
      <c r="F17" s="196">
        <v>-0.96618357487922424</v>
      </c>
      <c r="G17" s="2"/>
    </row>
    <row r="18" spans="1:7" ht="15.6" customHeight="1" x14ac:dyDescent="0.25">
      <c r="A18" s="194" t="s">
        <v>147</v>
      </c>
      <c r="B18" s="195">
        <v>775</v>
      </c>
      <c r="C18" s="195">
        <v>635</v>
      </c>
      <c r="D18" s="195">
        <v>1646</v>
      </c>
      <c r="E18" s="195">
        <v>1413</v>
      </c>
      <c r="F18" s="196">
        <v>-14.15552855407047</v>
      </c>
    </row>
    <row r="19" spans="1:7" ht="15.6" customHeight="1" x14ac:dyDescent="0.25">
      <c r="A19" s="194" t="s">
        <v>143</v>
      </c>
      <c r="B19" s="195">
        <v>66</v>
      </c>
      <c r="C19" s="195">
        <v>60</v>
      </c>
      <c r="D19" s="195">
        <v>120</v>
      </c>
      <c r="E19" s="195">
        <v>111</v>
      </c>
      <c r="F19" s="196">
        <v>-7.5</v>
      </c>
    </row>
    <row r="20" spans="1:7" ht="15.6" customHeight="1" x14ac:dyDescent="0.25">
      <c r="A20" s="194" t="s">
        <v>142</v>
      </c>
      <c r="B20" s="195">
        <v>87</v>
      </c>
      <c r="C20" s="195">
        <v>94</v>
      </c>
      <c r="D20" s="195">
        <v>173</v>
      </c>
      <c r="E20" s="195">
        <v>164</v>
      </c>
      <c r="F20" s="196">
        <v>-5.2023121387283169</v>
      </c>
    </row>
    <row r="21" spans="1:7" ht="15.6" customHeight="1" x14ac:dyDescent="0.25">
      <c r="A21" s="194" t="s">
        <v>149</v>
      </c>
      <c r="B21" s="195">
        <v>158</v>
      </c>
      <c r="C21" s="195">
        <v>168</v>
      </c>
      <c r="D21" s="195">
        <v>325</v>
      </c>
      <c r="E21" s="195">
        <v>333</v>
      </c>
      <c r="F21" s="196">
        <v>2.461538461538467</v>
      </c>
    </row>
    <row r="22" spans="1:7" ht="15.6" customHeight="1" x14ac:dyDescent="0.25">
      <c r="A22" s="194" t="s">
        <v>146</v>
      </c>
      <c r="B22" s="195">
        <v>1181</v>
      </c>
      <c r="C22" s="195">
        <v>1249</v>
      </c>
      <c r="D22" s="195">
        <v>2441</v>
      </c>
      <c r="E22" s="195">
        <v>2457</v>
      </c>
      <c r="F22" s="196">
        <v>0.6554690700532575</v>
      </c>
    </row>
    <row r="23" spans="1:7" ht="15.6" customHeight="1" x14ac:dyDescent="0.25">
      <c r="A23" s="194" t="s">
        <v>165</v>
      </c>
      <c r="B23" s="195">
        <v>68</v>
      </c>
      <c r="C23" s="195">
        <v>103</v>
      </c>
      <c r="D23" s="195">
        <v>162</v>
      </c>
      <c r="E23" s="195">
        <v>215</v>
      </c>
      <c r="F23" s="196">
        <v>32.716049382716051</v>
      </c>
    </row>
    <row r="24" spans="1:7" ht="15.6" customHeight="1" x14ac:dyDescent="0.25">
      <c r="A24" s="194" t="s">
        <v>141</v>
      </c>
      <c r="B24" s="195">
        <v>38</v>
      </c>
      <c r="C24" s="195">
        <v>52</v>
      </c>
      <c r="D24" s="195">
        <v>74</v>
      </c>
      <c r="E24" s="195">
        <v>108</v>
      </c>
      <c r="F24" s="196">
        <v>45.945945945945937</v>
      </c>
    </row>
    <row r="25" spans="1:7" ht="15.6" customHeight="1" x14ac:dyDescent="0.25">
      <c r="A25" s="194" t="s">
        <v>140</v>
      </c>
      <c r="B25" s="195">
        <v>53</v>
      </c>
      <c r="C25" s="195">
        <v>51</v>
      </c>
      <c r="D25" s="195">
        <v>122</v>
      </c>
      <c r="E25" s="195">
        <v>112</v>
      </c>
      <c r="F25" s="196">
        <v>-8.1967213114754145</v>
      </c>
    </row>
    <row r="26" spans="1:7" ht="15.6" customHeight="1" x14ac:dyDescent="0.25">
      <c r="A26" s="194" t="s">
        <v>152</v>
      </c>
      <c r="B26" s="195">
        <v>61</v>
      </c>
      <c r="C26" s="195">
        <v>30</v>
      </c>
      <c r="D26" s="195">
        <v>132</v>
      </c>
      <c r="E26" s="195">
        <v>70</v>
      </c>
      <c r="F26" s="196">
        <v>-46.969696969696969</v>
      </c>
    </row>
    <row r="27" spans="1:7" ht="15.6" customHeight="1" x14ac:dyDescent="0.25">
      <c r="A27" s="194" t="s">
        <v>173</v>
      </c>
      <c r="B27" s="195">
        <v>88</v>
      </c>
      <c r="C27" s="195">
        <v>71</v>
      </c>
      <c r="D27" s="195">
        <v>139</v>
      </c>
      <c r="E27" s="195">
        <v>136</v>
      </c>
      <c r="F27" s="196">
        <v>-2.1582733812949608</v>
      </c>
    </row>
    <row r="28" spans="1:7" ht="15.6" customHeight="1" x14ac:dyDescent="0.25">
      <c r="A28" s="194" t="s">
        <v>177</v>
      </c>
      <c r="B28" s="195">
        <v>1382</v>
      </c>
      <c r="C28" s="195">
        <v>1394</v>
      </c>
      <c r="D28" s="195">
        <v>2885</v>
      </c>
      <c r="E28" s="195">
        <v>2894</v>
      </c>
      <c r="F28" s="196">
        <v>0.3119584055459228</v>
      </c>
    </row>
    <row r="29" spans="1:7" ht="15.6" customHeight="1" x14ac:dyDescent="0.25">
      <c r="A29" s="194" t="s">
        <v>178</v>
      </c>
      <c r="B29" s="195">
        <v>124</v>
      </c>
      <c r="C29" s="195">
        <v>109</v>
      </c>
      <c r="D29" s="195">
        <v>227</v>
      </c>
      <c r="E29" s="195">
        <v>206</v>
      </c>
      <c r="F29" s="196">
        <v>-9.2511013215859066</v>
      </c>
    </row>
    <row r="30" spans="1:7" ht="15.6" customHeight="1" x14ac:dyDescent="0.25">
      <c r="A30" s="194" t="s">
        <v>179</v>
      </c>
      <c r="B30" s="195">
        <v>82</v>
      </c>
      <c r="C30" s="195">
        <v>63</v>
      </c>
      <c r="D30" s="195">
        <v>138</v>
      </c>
      <c r="E30" s="195">
        <v>133</v>
      </c>
      <c r="F30" s="196">
        <v>-3.623188405797094</v>
      </c>
    </row>
    <row r="31" spans="1:7" ht="15.6" customHeight="1" x14ac:dyDescent="0.25">
      <c r="A31" s="194" t="s">
        <v>180</v>
      </c>
      <c r="B31" s="195">
        <v>157</v>
      </c>
      <c r="C31" s="195">
        <v>175</v>
      </c>
      <c r="D31" s="195">
        <v>332</v>
      </c>
      <c r="E31" s="195">
        <v>321</v>
      </c>
      <c r="F31" s="196">
        <v>-3.3132530120481931</v>
      </c>
    </row>
    <row r="32" spans="1:7" ht="15.6" customHeight="1" x14ac:dyDescent="0.25">
      <c r="A32" s="194" t="s">
        <v>181</v>
      </c>
      <c r="B32" s="195">
        <v>540</v>
      </c>
      <c r="C32" s="195">
        <v>540</v>
      </c>
      <c r="D32" s="195">
        <v>1096</v>
      </c>
      <c r="E32" s="195">
        <v>1132</v>
      </c>
      <c r="F32" s="196">
        <v>3.284671532846716</v>
      </c>
    </row>
    <row r="33" spans="1:6" ht="15.6" customHeight="1" x14ac:dyDescent="0.25">
      <c r="A33" s="194" t="s">
        <v>182</v>
      </c>
      <c r="B33" s="195">
        <v>114</v>
      </c>
      <c r="C33" s="195">
        <v>155</v>
      </c>
      <c r="D33" s="195">
        <v>238</v>
      </c>
      <c r="E33" s="195">
        <v>270</v>
      </c>
      <c r="F33" s="196">
        <v>13.445378151260501</v>
      </c>
    </row>
    <row r="34" spans="1:6" ht="15.6" customHeight="1" x14ac:dyDescent="0.25">
      <c r="A34" s="194" t="s">
        <v>183</v>
      </c>
      <c r="B34" s="195">
        <v>32</v>
      </c>
      <c r="C34" s="195">
        <v>36</v>
      </c>
      <c r="D34" s="195">
        <v>59</v>
      </c>
      <c r="E34" s="195">
        <v>60</v>
      </c>
      <c r="F34" s="196">
        <v>1.694915254237287</v>
      </c>
    </row>
    <row r="35" spans="1:6" ht="15.6" customHeight="1" x14ac:dyDescent="0.25">
      <c r="A35" s="162" t="s">
        <v>153</v>
      </c>
      <c r="B35" s="80">
        <f>SUM(B7:B34)</f>
        <v>11436</v>
      </c>
      <c r="C35" s="81">
        <f>SUM(C7:C34)</f>
        <v>10561</v>
      </c>
      <c r="D35" s="184">
        <f>SUM(D7:D34)</f>
        <v>23655</v>
      </c>
      <c r="E35" s="82">
        <f>SUM(E7:E34)</f>
        <v>21756</v>
      </c>
      <c r="F35" s="145">
        <f>E35*100/D35-100</f>
        <v>-8.0279010779961908</v>
      </c>
    </row>
    <row r="36" spans="1:6" ht="15.6" customHeight="1" x14ac:dyDescent="0.25">
      <c r="A36" s="75" t="s">
        <v>77</v>
      </c>
      <c r="B36" s="74"/>
      <c r="D36" s="1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50DA4-322F-4A11-BD1A-E2A5A4F7D542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78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1511409</v>
      </c>
      <c r="C7" s="195">
        <v>1593246</v>
      </c>
      <c r="D7" s="195">
        <v>2720804</v>
      </c>
      <c r="E7" s="195">
        <v>2893517</v>
      </c>
      <c r="F7" s="196">
        <v>6.3478662924635492</v>
      </c>
      <c r="G7" s="39"/>
    </row>
    <row r="8" spans="1:14" ht="15.6" customHeight="1" x14ac:dyDescent="0.25">
      <c r="A8" s="194" t="s">
        <v>11</v>
      </c>
      <c r="B8" s="195">
        <v>664239</v>
      </c>
      <c r="C8" s="195">
        <v>771482</v>
      </c>
      <c r="D8" s="195">
        <v>1366285</v>
      </c>
      <c r="E8" s="195">
        <v>2122547</v>
      </c>
      <c r="F8" s="196">
        <v>55.351701877719513</v>
      </c>
      <c r="G8" s="6"/>
    </row>
    <row r="9" spans="1:14" ht="15.6" customHeight="1" x14ac:dyDescent="0.25">
      <c r="A9" s="194" t="s">
        <v>8</v>
      </c>
      <c r="B9" s="195">
        <v>1642510</v>
      </c>
      <c r="C9" s="195">
        <v>2018728</v>
      </c>
      <c r="D9" s="195">
        <v>3658833</v>
      </c>
      <c r="E9" s="195">
        <v>3726645</v>
      </c>
      <c r="F9" s="196">
        <v>1.853377839327464</v>
      </c>
      <c r="G9" s="6"/>
    </row>
    <row r="10" spans="1:14" ht="15.6" customHeight="1" x14ac:dyDescent="0.25">
      <c r="A10" s="194" t="s">
        <v>10</v>
      </c>
      <c r="B10" s="195">
        <v>492777</v>
      </c>
      <c r="C10" s="195">
        <v>299278</v>
      </c>
      <c r="D10" s="195">
        <v>962524</v>
      </c>
      <c r="E10" s="195">
        <v>729022</v>
      </c>
      <c r="F10" s="196">
        <v>-24.259343143651481</v>
      </c>
    </row>
    <row r="11" spans="1:14" ht="15.6" customHeight="1" x14ac:dyDescent="0.25">
      <c r="A11" s="194" t="s">
        <v>9</v>
      </c>
      <c r="B11" s="195">
        <v>42273847</v>
      </c>
      <c r="C11" s="195">
        <v>34172138</v>
      </c>
      <c r="D11" s="195">
        <v>86174709</v>
      </c>
      <c r="E11" s="195">
        <v>71462917</v>
      </c>
      <c r="F11" s="196">
        <v>-17.072053008035109</v>
      </c>
    </row>
    <row r="12" spans="1:14" ht="15.6" customHeight="1" x14ac:dyDescent="0.25">
      <c r="A12" s="194" t="s">
        <v>6</v>
      </c>
      <c r="B12" s="195">
        <v>1654799</v>
      </c>
      <c r="C12" s="195">
        <v>1610866</v>
      </c>
      <c r="D12" s="195">
        <v>3533068</v>
      </c>
      <c r="E12" s="195">
        <v>3623500</v>
      </c>
      <c r="F12" s="196">
        <v>2.5595884370184758</v>
      </c>
    </row>
    <row r="13" spans="1:14" ht="15.6" customHeight="1" x14ac:dyDescent="0.25">
      <c r="A13" s="194" t="s">
        <v>175</v>
      </c>
      <c r="B13" s="195">
        <v>14634322</v>
      </c>
      <c r="C13" s="195">
        <v>12307909</v>
      </c>
      <c r="D13" s="195">
        <v>31429524</v>
      </c>
      <c r="E13" s="195">
        <v>26608173</v>
      </c>
      <c r="F13" s="196">
        <v>-15.34019732529198</v>
      </c>
    </row>
    <row r="14" spans="1:14" ht="15.6" customHeight="1" x14ac:dyDescent="0.25">
      <c r="A14" s="194" t="s">
        <v>148</v>
      </c>
      <c r="B14" s="195">
        <v>22644149</v>
      </c>
      <c r="C14" s="195">
        <v>23015493</v>
      </c>
      <c r="D14" s="195">
        <v>44880592</v>
      </c>
      <c r="E14" s="195">
        <v>46861672</v>
      </c>
      <c r="F14" s="196">
        <v>4.4141128976195319</v>
      </c>
    </row>
    <row r="15" spans="1:14" ht="15.6" customHeight="1" x14ac:dyDescent="0.25">
      <c r="A15" s="194" t="s">
        <v>145</v>
      </c>
      <c r="B15" s="195">
        <v>3937782</v>
      </c>
      <c r="C15" s="195">
        <v>4611304</v>
      </c>
      <c r="D15" s="195">
        <v>7465343</v>
      </c>
      <c r="E15" s="195">
        <v>7923543</v>
      </c>
      <c r="F15" s="196">
        <v>6.137695213736321</v>
      </c>
    </row>
    <row r="16" spans="1:14" ht="15.6" customHeight="1" x14ac:dyDescent="0.5">
      <c r="A16" s="194" t="s">
        <v>144</v>
      </c>
      <c r="B16" s="195">
        <v>2948310</v>
      </c>
      <c r="C16" s="195">
        <v>3263578</v>
      </c>
      <c r="D16" s="195">
        <v>6865123</v>
      </c>
      <c r="E16" s="195">
        <v>6793850</v>
      </c>
      <c r="F16" s="196">
        <v>-1.0381897017722821</v>
      </c>
      <c r="G16" s="1"/>
    </row>
    <row r="17" spans="1:7" ht="15.6" customHeight="1" x14ac:dyDescent="0.35">
      <c r="A17" s="194" t="s">
        <v>150</v>
      </c>
      <c r="B17" s="195">
        <v>1471028</v>
      </c>
      <c r="C17" s="195">
        <v>1779493</v>
      </c>
      <c r="D17" s="195">
        <v>3104379</v>
      </c>
      <c r="E17" s="195">
        <v>3324365</v>
      </c>
      <c r="F17" s="196">
        <v>7.0863125926312449</v>
      </c>
      <c r="G17" s="2"/>
    </row>
    <row r="18" spans="1:7" ht="15.6" customHeight="1" x14ac:dyDescent="0.25">
      <c r="A18" s="194" t="s">
        <v>147</v>
      </c>
      <c r="B18" s="195">
        <v>5811414</v>
      </c>
      <c r="C18" s="195">
        <v>4824302</v>
      </c>
      <c r="D18" s="195">
        <v>12113851</v>
      </c>
      <c r="E18" s="195">
        <v>10503306</v>
      </c>
      <c r="F18" s="196">
        <v>-13.29507024644764</v>
      </c>
    </row>
    <row r="19" spans="1:7" ht="15.6" customHeight="1" x14ac:dyDescent="0.25">
      <c r="A19" s="194" t="s">
        <v>143</v>
      </c>
      <c r="B19" s="195">
        <v>894636</v>
      </c>
      <c r="C19" s="195">
        <v>1046123</v>
      </c>
      <c r="D19" s="195">
        <v>1573488</v>
      </c>
      <c r="E19" s="195">
        <v>2032411</v>
      </c>
      <c r="F19" s="196">
        <v>29.165967582847799</v>
      </c>
    </row>
    <row r="20" spans="1:7" ht="15.6" customHeight="1" x14ac:dyDescent="0.25">
      <c r="A20" s="194" t="s">
        <v>142</v>
      </c>
      <c r="B20" s="195">
        <v>1217616</v>
      </c>
      <c r="C20" s="195">
        <v>1430607</v>
      </c>
      <c r="D20" s="195">
        <v>2615538</v>
      </c>
      <c r="E20" s="195">
        <v>2584312</v>
      </c>
      <c r="F20" s="196">
        <v>-1.1938652774304901</v>
      </c>
    </row>
    <row r="21" spans="1:7" ht="15.6" customHeight="1" x14ac:dyDescent="0.25">
      <c r="A21" s="194" t="s">
        <v>149</v>
      </c>
      <c r="B21" s="195">
        <v>2797116</v>
      </c>
      <c r="C21" s="195">
        <v>3235508</v>
      </c>
      <c r="D21" s="195">
        <v>5918104</v>
      </c>
      <c r="E21" s="195">
        <v>6201623</v>
      </c>
      <c r="F21" s="196">
        <v>4.7907066182006872</v>
      </c>
    </row>
    <row r="22" spans="1:7" ht="15.6" customHeight="1" x14ac:dyDescent="0.25">
      <c r="A22" s="194" t="s">
        <v>146</v>
      </c>
      <c r="B22" s="195">
        <v>28969689</v>
      </c>
      <c r="C22" s="195">
        <v>31933519</v>
      </c>
      <c r="D22" s="195">
        <v>61083728</v>
      </c>
      <c r="E22" s="195">
        <v>62061769</v>
      </c>
      <c r="F22" s="196">
        <v>1.6011481813945641</v>
      </c>
    </row>
    <row r="23" spans="1:7" ht="15.6" customHeight="1" x14ac:dyDescent="0.25">
      <c r="A23" s="194" t="s">
        <v>165</v>
      </c>
      <c r="B23" s="195">
        <v>2986234</v>
      </c>
      <c r="C23" s="195">
        <v>4755636</v>
      </c>
      <c r="D23" s="195">
        <v>7103062</v>
      </c>
      <c r="E23" s="195">
        <v>10273761</v>
      </c>
      <c r="F23" s="196">
        <v>44.638481263432602</v>
      </c>
    </row>
    <row r="24" spans="1:7" ht="15.6" customHeight="1" x14ac:dyDescent="0.25">
      <c r="A24" s="194" t="s">
        <v>141</v>
      </c>
      <c r="B24" s="195">
        <v>321091</v>
      </c>
      <c r="C24" s="195">
        <v>403429</v>
      </c>
      <c r="D24" s="195">
        <v>600104</v>
      </c>
      <c r="E24" s="195">
        <v>739763</v>
      </c>
      <c r="F24" s="196">
        <v>23.27246610587498</v>
      </c>
    </row>
    <row r="25" spans="1:7" ht="15.6" customHeight="1" x14ac:dyDescent="0.25">
      <c r="A25" s="194" t="s">
        <v>140</v>
      </c>
      <c r="B25" s="195">
        <v>1524627</v>
      </c>
      <c r="C25" s="195">
        <v>1494026</v>
      </c>
      <c r="D25" s="195">
        <v>3436716</v>
      </c>
      <c r="E25" s="195">
        <v>3215258</v>
      </c>
      <c r="F25" s="196">
        <v>-6.4438842197027677</v>
      </c>
    </row>
    <row r="26" spans="1:7" ht="15.6" customHeight="1" x14ac:dyDescent="0.25">
      <c r="A26" s="194" t="s">
        <v>152</v>
      </c>
      <c r="B26" s="195">
        <v>959972</v>
      </c>
      <c r="C26" s="195">
        <v>405399</v>
      </c>
      <c r="D26" s="195">
        <v>2072308</v>
      </c>
      <c r="E26" s="195">
        <v>981303</v>
      </c>
      <c r="F26" s="196">
        <v>-52.646855583243408</v>
      </c>
    </row>
    <row r="27" spans="1:7" ht="15.6" customHeight="1" x14ac:dyDescent="0.25">
      <c r="A27" s="194" t="s">
        <v>173</v>
      </c>
      <c r="B27" s="195">
        <v>604507</v>
      </c>
      <c r="C27" s="195">
        <v>503280</v>
      </c>
      <c r="D27" s="195">
        <v>1016157</v>
      </c>
      <c r="E27" s="195">
        <v>948053</v>
      </c>
      <c r="F27" s="196">
        <v>-6.7021139449907849</v>
      </c>
    </row>
    <row r="28" spans="1:7" ht="15.6" customHeight="1" x14ac:dyDescent="0.25">
      <c r="A28" s="194" t="s">
        <v>177</v>
      </c>
      <c r="B28" s="195">
        <v>19370954</v>
      </c>
      <c r="C28" s="195">
        <v>21644706</v>
      </c>
      <c r="D28" s="195">
        <v>40835521</v>
      </c>
      <c r="E28" s="195">
        <v>45634487</v>
      </c>
      <c r="F28" s="196">
        <v>11.751940179727359</v>
      </c>
    </row>
    <row r="29" spans="1:7" ht="15.6" customHeight="1" x14ac:dyDescent="0.25">
      <c r="A29" s="194" t="s">
        <v>178</v>
      </c>
      <c r="B29" s="195">
        <v>2266832</v>
      </c>
      <c r="C29" s="195">
        <v>1959852</v>
      </c>
      <c r="D29" s="195">
        <v>3884570</v>
      </c>
      <c r="E29" s="195">
        <v>3620617</v>
      </c>
      <c r="F29" s="196">
        <v>-6.794909089036878</v>
      </c>
    </row>
    <row r="30" spans="1:7" ht="15.6" customHeight="1" x14ac:dyDescent="0.25">
      <c r="A30" s="194" t="s">
        <v>179</v>
      </c>
      <c r="B30" s="195">
        <v>435838</v>
      </c>
      <c r="C30" s="195">
        <v>406044</v>
      </c>
      <c r="D30" s="195">
        <v>855744</v>
      </c>
      <c r="E30" s="195">
        <v>819068</v>
      </c>
      <c r="F30" s="196">
        <v>-4.2858611921322307</v>
      </c>
    </row>
    <row r="31" spans="1:7" ht="15.6" customHeight="1" x14ac:dyDescent="0.25">
      <c r="A31" s="194" t="s">
        <v>180</v>
      </c>
      <c r="B31" s="195">
        <v>3444637</v>
      </c>
      <c r="C31" s="195">
        <v>3339536</v>
      </c>
      <c r="D31" s="195">
        <v>6800439</v>
      </c>
      <c r="E31" s="195">
        <v>6418947</v>
      </c>
      <c r="F31" s="196">
        <v>-5.6098143075763147</v>
      </c>
    </row>
    <row r="32" spans="1:7" ht="15.6" customHeight="1" x14ac:dyDescent="0.25">
      <c r="A32" s="194" t="s">
        <v>181</v>
      </c>
      <c r="B32" s="195">
        <v>21015445</v>
      </c>
      <c r="C32" s="195">
        <v>22656216</v>
      </c>
      <c r="D32" s="195">
        <v>42705614</v>
      </c>
      <c r="E32" s="195">
        <v>44946822</v>
      </c>
      <c r="F32" s="196">
        <v>5.2480406908562429</v>
      </c>
    </row>
    <row r="33" spans="1:6" ht="15.6" customHeight="1" x14ac:dyDescent="0.25">
      <c r="A33" s="194" t="s">
        <v>182</v>
      </c>
      <c r="B33" s="195">
        <v>3193838</v>
      </c>
      <c r="C33" s="195">
        <v>3869377</v>
      </c>
      <c r="D33" s="195">
        <v>6184158</v>
      </c>
      <c r="E33" s="195">
        <v>6507836</v>
      </c>
      <c r="F33" s="196">
        <v>5.23398658313711</v>
      </c>
    </row>
    <row r="34" spans="1:6" ht="15.6" customHeight="1" x14ac:dyDescent="0.25">
      <c r="A34" s="194" t="s">
        <v>183</v>
      </c>
      <c r="B34" s="195">
        <v>277354</v>
      </c>
      <c r="C34" s="195">
        <v>326775</v>
      </c>
      <c r="D34" s="195">
        <v>438946</v>
      </c>
      <c r="E34" s="195">
        <v>603108</v>
      </c>
      <c r="F34" s="196">
        <v>37.399133378593262</v>
      </c>
    </row>
    <row r="35" spans="1:6" ht="15.6" customHeight="1" x14ac:dyDescent="0.25">
      <c r="A35" s="162" t="s">
        <v>153</v>
      </c>
      <c r="B35" s="80">
        <f>SUM(B7:B34)</f>
        <v>189966972</v>
      </c>
      <c r="C35" s="81">
        <f>SUM(C7:C34)</f>
        <v>189677850</v>
      </c>
      <c r="D35" s="184">
        <f>SUM(D7:D34)</f>
        <v>391399232</v>
      </c>
      <c r="E35" s="82">
        <f>SUM(E7:E34)</f>
        <v>384162195</v>
      </c>
      <c r="F35" s="145">
        <f>E35*100/D35-100</f>
        <v>-1.8490166582646737</v>
      </c>
    </row>
    <row r="36" spans="1:6" ht="15.6" customHeight="1" x14ac:dyDescent="0.25">
      <c r="A36" s="75" t="s">
        <v>77</v>
      </c>
      <c r="B36" s="74"/>
      <c r="D36" s="1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C759-6AF9-4B0F-989F-BF9C793E5F2F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76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2</v>
      </c>
      <c r="C7" s="195">
        <v>2</v>
      </c>
      <c r="D7" s="195">
        <v>4</v>
      </c>
      <c r="E7" s="195">
        <v>6</v>
      </c>
      <c r="F7" s="196">
        <v>50</v>
      </c>
      <c r="G7" s="39"/>
    </row>
    <row r="8" spans="1:14" ht="15.6" customHeight="1" x14ac:dyDescent="0.25">
      <c r="A8" s="194" t="s">
        <v>11</v>
      </c>
      <c r="B8" s="195">
        <v>0</v>
      </c>
      <c r="C8" s="195">
        <v>0</v>
      </c>
      <c r="D8" s="195">
        <v>0</v>
      </c>
      <c r="E8" s="195">
        <v>2</v>
      </c>
      <c r="F8" s="196" t="s">
        <v>151</v>
      </c>
      <c r="G8" s="6"/>
    </row>
    <row r="9" spans="1:14" ht="15.6" customHeight="1" x14ac:dyDescent="0.25">
      <c r="A9" s="194" t="s">
        <v>8</v>
      </c>
      <c r="B9" s="195">
        <v>0</v>
      </c>
      <c r="C9" s="195">
        <v>0</v>
      </c>
      <c r="D9" s="195">
        <v>0</v>
      </c>
      <c r="E9" s="195">
        <v>0</v>
      </c>
      <c r="F9" s="196" t="s">
        <v>151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0</v>
      </c>
      <c r="C11" s="195">
        <v>0</v>
      </c>
      <c r="D11" s="195">
        <v>0</v>
      </c>
      <c r="E11" s="195">
        <v>0</v>
      </c>
      <c r="F11" s="196" t="s">
        <v>151</v>
      </c>
    </row>
    <row r="12" spans="1:14" ht="15.6" customHeight="1" x14ac:dyDescent="0.25">
      <c r="A12" s="194" t="s">
        <v>6</v>
      </c>
      <c r="B12" s="195">
        <v>7</v>
      </c>
      <c r="C12" s="195">
        <v>5</v>
      </c>
      <c r="D12" s="195">
        <v>16</v>
      </c>
      <c r="E12" s="195">
        <v>18</v>
      </c>
      <c r="F12" s="196">
        <v>12.5</v>
      </c>
    </row>
    <row r="13" spans="1:14" ht="15.6" customHeight="1" x14ac:dyDescent="0.25">
      <c r="A13" s="194" t="s">
        <v>175</v>
      </c>
      <c r="B13" s="195">
        <v>9</v>
      </c>
      <c r="C13" s="195">
        <v>4</v>
      </c>
      <c r="D13" s="195">
        <v>24</v>
      </c>
      <c r="E13" s="195">
        <v>13</v>
      </c>
      <c r="F13" s="196">
        <v>-45.833333333333343</v>
      </c>
    </row>
    <row r="14" spans="1:14" ht="15.6" customHeight="1" x14ac:dyDescent="0.25">
      <c r="A14" s="194" t="s">
        <v>148</v>
      </c>
      <c r="B14" s="195">
        <v>19</v>
      </c>
      <c r="C14" s="195">
        <v>23</v>
      </c>
      <c r="D14" s="195">
        <v>42</v>
      </c>
      <c r="E14" s="195">
        <v>55</v>
      </c>
      <c r="F14" s="196">
        <v>30.95238095238097</v>
      </c>
    </row>
    <row r="15" spans="1:14" ht="15.6" customHeight="1" x14ac:dyDescent="0.25">
      <c r="A15" s="194" t="s">
        <v>145</v>
      </c>
      <c r="B15" s="195">
        <v>0</v>
      </c>
      <c r="C15" s="195">
        <v>1</v>
      </c>
      <c r="D15" s="195">
        <v>0</v>
      </c>
      <c r="E15" s="195">
        <v>1</v>
      </c>
      <c r="F15" s="196" t="s">
        <v>151</v>
      </c>
    </row>
    <row r="16" spans="1:14" ht="15.6" customHeight="1" x14ac:dyDescent="0.5">
      <c r="A16" s="194" t="s">
        <v>144</v>
      </c>
      <c r="B16" s="195">
        <v>2</v>
      </c>
      <c r="C16" s="195">
        <v>0</v>
      </c>
      <c r="D16" s="195">
        <v>8</v>
      </c>
      <c r="E16" s="195">
        <v>5</v>
      </c>
      <c r="F16" s="196">
        <v>-37.5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1</v>
      </c>
      <c r="C18" s="195">
        <v>0</v>
      </c>
      <c r="D18" s="195">
        <v>2</v>
      </c>
      <c r="E18" s="195">
        <v>0</v>
      </c>
      <c r="F18" s="196">
        <v>-100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0</v>
      </c>
      <c r="C21" s="195">
        <v>0</v>
      </c>
      <c r="D21" s="195">
        <v>0</v>
      </c>
      <c r="E21" s="195">
        <v>0</v>
      </c>
      <c r="F21" s="196" t="s">
        <v>151</v>
      </c>
    </row>
    <row r="22" spans="1:7" ht="15.6" customHeight="1" x14ac:dyDescent="0.25">
      <c r="A22" s="194" t="s">
        <v>146</v>
      </c>
      <c r="B22" s="195">
        <v>107</v>
      </c>
      <c r="C22" s="195">
        <v>117</v>
      </c>
      <c r="D22" s="195">
        <v>217</v>
      </c>
      <c r="E22" s="195">
        <v>239</v>
      </c>
      <c r="F22" s="196">
        <v>10.13824884792626</v>
      </c>
    </row>
    <row r="23" spans="1:7" ht="15.6" customHeight="1" x14ac:dyDescent="0.25">
      <c r="A23" s="194" t="s">
        <v>165</v>
      </c>
      <c r="B23" s="195">
        <v>5</v>
      </c>
      <c r="C23" s="195">
        <v>3</v>
      </c>
      <c r="D23" s="195">
        <v>14</v>
      </c>
      <c r="E23" s="195">
        <v>18</v>
      </c>
      <c r="F23" s="196">
        <v>28.57142857142858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1</v>
      </c>
      <c r="C25" s="195">
        <v>0</v>
      </c>
      <c r="D25" s="195">
        <v>1</v>
      </c>
      <c r="E25" s="195">
        <v>1</v>
      </c>
      <c r="F25" s="196">
        <v>0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81</v>
      </c>
      <c r="C28" s="195">
        <v>94</v>
      </c>
      <c r="D28" s="195">
        <v>171</v>
      </c>
      <c r="E28" s="195">
        <v>204</v>
      </c>
      <c r="F28" s="196">
        <v>19.298245614035078</v>
      </c>
    </row>
    <row r="29" spans="1:7" ht="15.6" customHeight="1" x14ac:dyDescent="0.25">
      <c r="A29" s="194" t="s">
        <v>178</v>
      </c>
      <c r="B29" s="195">
        <v>0</v>
      </c>
      <c r="C29" s="195">
        <v>0</v>
      </c>
      <c r="D29" s="195">
        <v>0</v>
      </c>
      <c r="E29" s="195">
        <v>1</v>
      </c>
      <c r="F29" s="196" t="s">
        <v>151</v>
      </c>
    </row>
    <row r="30" spans="1:7" ht="15.6" customHeight="1" x14ac:dyDescent="0.25">
      <c r="A30" s="194" t="s">
        <v>179</v>
      </c>
      <c r="B30" s="195">
        <v>1</v>
      </c>
      <c r="C30" s="195">
        <v>3</v>
      </c>
      <c r="D30" s="195">
        <v>2</v>
      </c>
      <c r="E30" s="195">
        <v>4</v>
      </c>
      <c r="F30" s="196">
        <v>100</v>
      </c>
    </row>
    <row r="31" spans="1:7" ht="15.6" customHeight="1" x14ac:dyDescent="0.25">
      <c r="A31" s="194" t="s">
        <v>180</v>
      </c>
      <c r="B31" s="195">
        <v>0</v>
      </c>
      <c r="C31" s="195">
        <v>1</v>
      </c>
      <c r="D31" s="195">
        <v>0</v>
      </c>
      <c r="E31" s="195">
        <v>1</v>
      </c>
      <c r="F31" s="196" t="s">
        <v>151</v>
      </c>
    </row>
    <row r="32" spans="1:7" ht="15.6" customHeight="1" x14ac:dyDescent="0.25">
      <c r="A32" s="194" t="s">
        <v>181</v>
      </c>
      <c r="B32" s="195">
        <v>5</v>
      </c>
      <c r="C32" s="195">
        <v>6</v>
      </c>
      <c r="D32" s="195">
        <v>15</v>
      </c>
      <c r="E32" s="195">
        <v>21</v>
      </c>
      <c r="F32" s="196">
        <v>40</v>
      </c>
    </row>
    <row r="33" spans="1:6" ht="15.6" customHeight="1" x14ac:dyDescent="0.25">
      <c r="A33" s="194" t="s">
        <v>182</v>
      </c>
      <c r="B33" s="195">
        <v>2</v>
      </c>
      <c r="C33" s="195">
        <v>5</v>
      </c>
      <c r="D33" s="195">
        <v>8</v>
      </c>
      <c r="E33" s="195">
        <v>8</v>
      </c>
      <c r="F33" s="196">
        <v>0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242</v>
      </c>
      <c r="C35" s="81">
        <f>SUM(C7:C34)</f>
        <v>264</v>
      </c>
      <c r="D35" s="184">
        <f>SUM(D7:D34)</f>
        <v>524</v>
      </c>
      <c r="E35" s="184">
        <f>SUM(E7:E34)</f>
        <v>597</v>
      </c>
      <c r="F35" s="145">
        <f>E35*100/D35-100</f>
        <v>13.931297709923669</v>
      </c>
    </row>
    <row r="36" spans="1:6" ht="15.6" customHeight="1" x14ac:dyDescent="0.25">
      <c r="A36" s="75" t="s">
        <v>161</v>
      </c>
      <c r="B36" s="74"/>
      <c r="D36" s="14"/>
      <c r="F36" s="25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36946-EEF8-40D4-960F-3ADD44D3205A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76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5780</v>
      </c>
      <c r="C7" s="195">
        <v>6537</v>
      </c>
      <c r="D7" s="195">
        <v>11457</v>
      </c>
      <c r="E7" s="195">
        <v>12066</v>
      </c>
      <c r="F7" s="196">
        <v>5.315527625032729</v>
      </c>
      <c r="G7" s="39"/>
    </row>
    <row r="8" spans="1:14" ht="15.6" customHeight="1" x14ac:dyDescent="0.25">
      <c r="A8" s="194" t="s">
        <v>11</v>
      </c>
      <c r="B8" s="195">
        <v>11667</v>
      </c>
      <c r="C8" s="195">
        <v>10323</v>
      </c>
      <c r="D8" s="195">
        <v>21934</v>
      </c>
      <c r="E8" s="195">
        <v>34570</v>
      </c>
      <c r="F8" s="196">
        <v>57.609191209993611</v>
      </c>
      <c r="G8" s="6"/>
    </row>
    <row r="9" spans="1:14" ht="15.6" customHeight="1" x14ac:dyDescent="0.25">
      <c r="A9" s="194" t="s">
        <v>8</v>
      </c>
      <c r="B9" s="195">
        <v>27082</v>
      </c>
      <c r="C9" s="195">
        <v>21766</v>
      </c>
      <c r="D9" s="195">
        <v>68038</v>
      </c>
      <c r="E9" s="195">
        <v>58531</v>
      </c>
      <c r="F9" s="196">
        <v>-13.973073870484139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331756</v>
      </c>
      <c r="C11" s="195">
        <v>245221</v>
      </c>
      <c r="D11" s="195">
        <v>731631</v>
      </c>
      <c r="E11" s="195">
        <v>629665</v>
      </c>
      <c r="F11" s="196">
        <v>-13.936806942297411</v>
      </c>
    </row>
    <row r="12" spans="1:14" ht="15.6" customHeight="1" x14ac:dyDescent="0.25">
      <c r="A12" s="194" t="s">
        <v>6</v>
      </c>
      <c r="B12" s="195">
        <v>9224</v>
      </c>
      <c r="C12" s="195">
        <v>5716</v>
      </c>
      <c r="D12" s="195">
        <v>24338</v>
      </c>
      <c r="E12" s="195">
        <v>26028</v>
      </c>
      <c r="F12" s="196">
        <v>6.9438737776316941</v>
      </c>
    </row>
    <row r="13" spans="1:14" ht="15.6" customHeight="1" x14ac:dyDescent="0.25">
      <c r="A13" s="194" t="s">
        <v>175</v>
      </c>
      <c r="B13" s="195">
        <v>292907</v>
      </c>
      <c r="C13" s="195">
        <v>254329</v>
      </c>
      <c r="D13" s="195">
        <v>601006</v>
      </c>
      <c r="E13" s="195">
        <v>499236</v>
      </c>
      <c r="F13" s="196">
        <v>-16.933275208566972</v>
      </c>
    </row>
    <row r="14" spans="1:14" ht="15.6" customHeight="1" x14ac:dyDescent="0.25">
      <c r="A14" s="194" t="s">
        <v>148</v>
      </c>
      <c r="B14" s="195">
        <v>150056</v>
      </c>
      <c r="C14" s="195">
        <v>172447</v>
      </c>
      <c r="D14" s="195">
        <v>329548</v>
      </c>
      <c r="E14" s="195">
        <v>380607</v>
      </c>
      <c r="F14" s="196">
        <v>15.49364584218384</v>
      </c>
    </row>
    <row r="15" spans="1:14" ht="15.6" customHeight="1" x14ac:dyDescent="0.25">
      <c r="A15" s="194" t="s">
        <v>145</v>
      </c>
      <c r="B15" s="195">
        <v>4436</v>
      </c>
      <c r="C15" s="195">
        <v>8947</v>
      </c>
      <c r="D15" s="195">
        <v>8803</v>
      </c>
      <c r="E15" s="195">
        <v>12790</v>
      </c>
      <c r="F15" s="196">
        <v>45.291377939338872</v>
      </c>
    </row>
    <row r="16" spans="1:14" ht="15.6" customHeight="1" x14ac:dyDescent="0.5">
      <c r="A16" s="194" t="s">
        <v>144</v>
      </c>
      <c r="B16" s="195">
        <v>5420</v>
      </c>
      <c r="C16" s="195">
        <v>0</v>
      </c>
      <c r="D16" s="195">
        <v>13535</v>
      </c>
      <c r="E16" s="195">
        <v>4125</v>
      </c>
      <c r="F16" s="196">
        <v>-69.52345770225341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128831</v>
      </c>
      <c r="C18" s="195">
        <v>93862</v>
      </c>
      <c r="D18" s="195">
        <v>276568</v>
      </c>
      <c r="E18" s="195">
        <v>218368</v>
      </c>
      <c r="F18" s="196">
        <v>-21.043649301437629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2582</v>
      </c>
      <c r="C21" s="195">
        <v>2501</v>
      </c>
      <c r="D21" s="195">
        <v>5476</v>
      </c>
      <c r="E21" s="195">
        <v>5337</v>
      </c>
      <c r="F21" s="196">
        <v>-2.5383491599707781</v>
      </c>
    </row>
    <row r="22" spans="1:7" ht="15.6" customHeight="1" x14ac:dyDescent="0.25">
      <c r="A22" s="194" t="s">
        <v>146</v>
      </c>
      <c r="B22" s="195">
        <v>369701</v>
      </c>
      <c r="C22" s="195">
        <v>431924</v>
      </c>
      <c r="D22" s="195">
        <v>785259</v>
      </c>
      <c r="E22" s="195">
        <v>888523</v>
      </c>
      <c r="F22" s="196">
        <v>13.15031091652563</v>
      </c>
    </row>
    <row r="23" spans="1:7" ht="15.6" customHeight="1" x14ac:dyDescent="0.25">
      <c r="A23" s="194" t="s">
        <v>165</v>
      </c>
      <c r="B23" s="195">
        <v>19983</v>
      </c>
      <c r="C23" s="195">
        <v>19119</v>
      </c>
      <c r="D23" s="195">
        <v>58887</v>
      </c>
      <c r="E23" s="195">
        <v>74825</v>
      </c>
      <c r="F23" s="196">
        <v>27.065396437244221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26939</v>
      </c>
      <c r="C25" s="195">
        <v>24799</v>
      </c>
      <c r="D25" s="195">
        <v>69257</v>
      </c>
      <c r="E25" s="195">
        <v>72620</v>
      </c>
      <c r="F25" s="196">
        <v>4.8558268478276574</v>
      </c>
    </row>
    <row r="26" spans="1:7" ht="15.6" customHeight="1" x14ac:dyDescent="0.25">
      <c r="A26" s="194" t="s">
        <v>152</v>
      </c>
      <c r="B26" s="195">
        <v>4965</v>
      </c>
      <c r="C26" s="195">
        <v>4624</v>
      </c>
      <c r="D26" s="195">
        <v>12714</v>
      </c>
      <c r="E26" s="195">
        <v>13907</v>
      </c>
      <c r="F26" s="196">
        <v>9.3833569293691994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624973</v>
      </c>
      <c r="C28" s="195">
        <v>690873</v>
      </c>
      <c r="D28" s="195">
        <v>1310915</v>
      </c>
      <c r="E28" s="195">
        <v>1386193</v>
      </c>
      <c r="F28" s="196">
        <v>5.7424012998554446</v>
      </c>
    </row>
    <row r="29" spans="1:7" ht="15.6" customHeight="1" x14ac:dyDescent="0.25">
      <c r="A29" s="194" t="s">
        <v>178</v>
      </c>
      <c r="B29" s="195">
        <v>6527</v>
      </c>
      <c r="C29" s="195">
        <v>6731</v>
      </c>
      <c r="D29" s="195">
        <v>12575</v>
      </c>
      <c r="E29" s="195">
        <v>12987</v>
      </c>
      <c r="F29" s="196">
        <v>3.276341948310133</v>
      </c>
    </row>
    <row r="30" spans="1:7" ht="15.6" customHeight="1" x14ac:dyDescent="0.25">
      <c r="A30" s="194" t="s">
        <v>179</v>
      </c>
      <c r="B30" s="195">
        <v>124</v>
      </c>
      <c r="C30" s="195">
        <v>976</v>
      </c>
      <c r="D30" s="195">
        <v>419</v>
      </c>
      <c r="E30" s="195">
        <v>976</v>
      </c>
      <c r="F30" s="196">
        <v>132.93556085918851</v>
      </c>
    </row>
    <row r="31" spans="1:7" ht="15.6" customHeight="1" x14ac:dyDescent="0.25">
      <c r="A31" s="194" t="s">
        <v>180</v>
      </c>
      <c r="B31" s="195">
        <v>0</v>
      </c>
      <c r="C31" s="195">
        <v>861</v>
      </c>
      <c r="D31" s="195">
        <v>0</v>
      </c>
      <c r="E31" s="195">
        <v>861</v>
      </c>
      <c r="F31" s="196" t="s">
        <v>151</v>
      </c>
    </row>
    <row r="32" spans="1:7" ht="15.6" customHeight="1" x14ac:dyDescent="0.25">
      <c r="A32" s="194" t="s">
        <v>181</v>
      </c>
      <c r="B32" s="195">
        <v>48717</v>
      </c>
      <c r="C32" s="195">
        <v>53644</v>
      </c>
      <c r="D32" s="195">
        <v>118151</v>
      </c>
      <c r="E32" s="195">
        <v>131421</v>
      </c>
      <c r="F32" s="196">
        <v>11.231390339480839</v>
      </c>
    </row>
    <row r="33" spans="1:6" ht="15.6" customHeight="1" x14ac:dyDescent="0.25">
      <c r="A33" s="194" t="s">
        <v>182</v>
      </c>
      <c r="B33" s="195">
        <v>4796</v>
      </c>
      <c r="C33" s="195">
        <v>10168</v>
      </c>
      <c r="D33" s="195">
        <v>14605</v>
      </c>
      <c r="E33" s="195">
        <v>15663</v>
      </c>
      <c r="F33" s="196">
        <v>7.2440944881889777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2076466</v>
      </c>
      <c r="C35" s="81">
        <f>SUM(C7:C34)</f>
        <v>2065368</v>
      </c>
      <c r="D35" s="80">
        <f>SUM(D7:D34)</f>
        <v>4475116</v>
      </c>
      <c r="E35" s="82">
        <f>SUM(E7:E34)</f>
        <v>4479299</v>
      </c>
      <c r="F35" s="145">
        <f>E35*100/D35-100</f>
        <v>9.3472437362521532E-2</v>
      </c>
    </row>
    <row r="36" spans="1:6" ht="15.6" customHeight="1" x14ac:dyDescent="0.25">
      <c r="A36" s="75" t="s">
        <v>80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DDC5D-3CD5-46DA-9A2E-EE864C5D8E0A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76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14"/>
    </row>
    <row r="8" spans="1:14" ht="15.6" customHeight="1" x14ac:dyDescent="0.25">
      <c r="A8" s="194" t="s">
        <v>11</v>
      </c>
      <c r="B8" s="195">
        <v>11667</v>
      </c>
      <c r="C8" s="195">
        <v>10323</v>
      </c>
      <c r="D8" s="195">
        <v>21934</v>
      </c>
      <c r="E8" s="195">
        <v>23406</v>
      </c>
      <c r="F8" s="196">
        <v>6.7110422175617828</v>
      </c>
      <c r="G8" s="6"/>
    </row>
    <row r="9" spans="1:14" ht="15.6" customHeight="1" x14ac:dyDescent="0.25">
      <c r="A9" s="194" t="s">
        <v>8</v>
      </c>
      <c r="B9" s="195">
        <v>27082</v>
      </c>
      <c r="C9" s="195">
        <v>21766</v>
      </c>
      <c r="D9" s="195">
        <v>68038</v>
      </c>
      <c r="E9" s="195">
        <v>58531</v>
      </c>
      <c r="F9" s="196">
        <v>-13.973073870484139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331756</v>
      </c>
      <c r="C11" s="195">
        <v>245221</v>
      </c>
      <c r="D11" s="195">
        <v>731631</v>
      </c>
      <c r="E11" s="195">
        <v>629665</v>
      </c>
      <c r="F11" s="196">
        <v>-13.936806942297411</v>
      </c>
    </row>
    <row r="12" spans="1:14" ht="15.6" customHeight="1" x14ac:dyDescent="0.25">
      <c r="A12" s="194" t="s">
        <v>6</v>
      </c>
      <c r="B12" s="195">
        <v>2902</v>
      </c>
      <c r="C12" s="195">
        <v>2554</v>
      </c>
      <c r="D12" s="195">
        <v>5497</v>
      </c>
      <c r="E12" s="195">
        <v>5545</v>
      </c>
      <c r="F12" s="196">
        <v>0.87320356558122114</v>
      </c>
    </row>
    <row r="13" spans="1:14" ht="15.6" customHeight="1" x14ac:dyDescent="0.25">
      <c r="A13" s="194" t="s">
        <v>175</v>
      </c>
      <c r="B13" s="195">
        <v>263647</v>
      </c>
      <c r="C13" s="195">
        <v>238121</v>
      </c>
      <c r="D13" s="195">
        <v>520508</v>
      </c>
      <c r="E13" s="195">
        <v>462936</v>
      </c>
      <c r="F13" s="196">
        <v>-11.060732976246291</v>
      </c>
    </row>
    <row r="14" spans="1:14" ht="15.6" customHeight="1" x14ac:dyDescent="0.25">
      <c r="A14" s="194" t="s">
        <v>148</v>
      </c>
      <c r="B14" s="195">
        <v>57696</v>
      </c>
      <c r="C14" s="195">
        <v>61300</v>
      </c>
      <c r="D14" s="195">
        <v>126134</v>
      </c>
      <c r="E14" s="195">
        <v>132604</v>
      </c>
      <c r="F14" s="196">
        <v>5.1294654890830316</v>
      </c>
    </row>
    <row r="15" spans="1:14" ht="15.6" customHeight="1" x14ac:dyDescent="0.25">
      <c r="A15" s="194" t="s">
        <v>145</v>
      </c>
      <c r="B15" s="195">
        <v>4436</v>
      </c>
      <c r="C15" s="195">
        <v>3172</v>
      </c>
      <c r="D15" s="195">
        <v>8803</v>
      </c>
      <c r="E15" s="195">
        <v>7015</v>
      </c>
      <c r="F15" s="196">
        <v>-20.311257525843459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0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127821</v>
      </c>
      <c r="C18" s="195">
        <v>93862</v>
      </c>
      <c r="D18" s="195">
        <v>274710</v>
      </c>
      <c r="E18" s="195">
        <v>218368</v>
      </c>
      <c r="F18" s="196">
        <v>-20.509628335335449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2582</v>
      </c>
      <c r="C21" s="195">
        <v>2501</v>
      </c>
      <c r="D21" s="195">
        <v>5476</v>
      </c>
      <c r="E21" s="195">
        <v>5337</v>
      </c>
      <c r="F21" s="196">
        <v>-2.5383491599707781</v>
      </c>
    </row>
    <row r="22" spans="1:7" ht="15.6" customHeight="1" x14ac:dyDescent="0.25">
      <c r="A22" s="194" t="s">
        <v>146</v>
      </c>
      <c r="B22" s="195">
        <v>88265</v>
      </c>
      <c r="C22" s="195">
        <v>92473</v>
      </c>
      <c r="D22" s="195">
        <v>185597</v>
      </c>
      <c r="E22" s="195">
        <v>178306</v>
      </c>
      <c r="F22" s="196">
        <v>-3.9284040151511022</v>
      </c>
    </row>
    <row r="23" spans="1:7" ht="15.6" customHeight="1" x14ac:dyDescent="0.25">
      <c r="A23" s="194" t="s">
        <v>165</v>
      </c>
      <c r="B23" s="195">
        <v>17824</v>
      </c>
      <c r="C23" s="195">
        <v>15283</v>
      </c>
      <c r="D23" s="195">
        <v>44300</v>
      </c>
      <c r="E23" s="195">
        <v>42915</v>
      </c>
      <c r="F23" s="196">
        <v>-3.1264108352144442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26542</v>
      </c>
      <c r="C25" s="195">
        <v>24799</v>
      </c>
      <c r="D25" s="195">
        <v>68860</v>
      </c>
      <c r="E25" s="195">
        <v>71583</v>
      </c>
      <c r="F25" s="196">
        <v>3.954400232355511</v>
      </c>
    </row>
    <row r="26" spans="1:7" ht="15.6" customHeight="1" x14ac:dyDescent="0.25">
      <c r="A26" s="194" t="s">
        <v>152</v>
      </c>
      <c r="B26" s="195">
        <v>4965</v>
      </c>
      <c r="C26" s="195">
        <v>4624</v>
      </c>
      <c r="D26" s="195">
        <v>12714</v>
      </c>
      <c r="E26" s="195">
        <v>13907</v>
      </c>
      <c r="F26" s="196">
        <v>9.3833569293691994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408057</v>
      </c>
      <c r="C28" s="195">
        <v>449274</v>
      </c>
      <c r="D28" s="195">
        <v>838394</v>
      </c>
      <c r="E28" s="195">
        <v>861663</v>
      </c>
      <c r="F28" s="196">
        <v>2.7754253966512148</v>
      </c>
    </row>
    <row r="29" spans="1:7" ht="15.6" customHeight="1" x14ac:dyDescent="0.25">
      <c r="A29" s="194" t="s">
        <v>178</v>
      </c>
      <c r="B29" s="195">
        <v>6527</v>
      </c>
      <c r="C29" s="195">
        <v>6731</v>
      </c>
      <c r="D29" s="195">
        <v>12575</v>
      </c>
      <c r="E29" s="195">
        <v>12109</v>
      </c>
      <c r="F29" s="196">
        <v>-3.7057654075546651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0</v>
      </c>
      <c r="F30" s="196" t="s">
        <v>151</v>
      </c>
    </row>
    <row r="31" spans="1:7" ht="15.6" customHeight="1" x14ac:dyDescent="0.25">
      <c r="A31" s="194" t="s">
        <v>180</v>
      </c>
      <c r="B31" s="195">
        <v>0</v>
      </c>
      <c r="C31" s="195">
        <v>0</v>
      </c>
      <c r="D31" s="195">
        <v>0</v>
      </c>
      <c r="E31" s="195">
        <v>0</v>
      </c>
      <c r="F31" s="196" t="s">
        <v>151</v>
      </c>
    </row>
    <row r="32" spans="1:7" ht="15.6" customHeight="1" x14ac:dyDescent="0.25">
      <c r="A32" s="194" t="s">
        <v>181</v>
      </c>
      <c r="B32" s="195">
        <v>37114</v>
      </c>
      <c r="C32" s="195">
        <v>39476</v>
      </c>
      <c r="D32" s="195">
        <v>87820</v>
      </c>
      <c r="E32" s="195">
        <v>93263</v>
      </c>
      <c r="F32" s="196">
        <v>6.1979048052835273</v>
      </c>
    </row>
    <row r="33" spans="1:6" ht="15.6" customHeight="1" x14ac:dyDescent="0.25">
      <c r="A33" s="194" t="s">
        <v>182</v>
      </c>
      <c r="B33" s="195">
        <v>0</v>
      </c>
      <c r="C33" s="195">
        <v>0</v>
      </c>
      <c r="D33" s="195">
        <v>0</v>
      </c>
      <c r="E33" s="195">
        <v>0</v>
      </c>
      <c r="F33" s="196" t="s">
        <v>151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85" t="s">
        <v>153</v>
      </c>
      <c r="B35" s="184">
        <f>SUM(B7:B34)</f>
        <v>1418883</v>
      </c>
      <c r="C35" s="81">
        <f>SUM(C7:C34)</f>
        <v>1311480</v>
      </c>
      <c r="D35" s="80">
        <f>SUM(D7:D34)</f>
        <v>3012991</v>
      </c>
      <c r="E35" s="82">
        <f>SUM(E7:E34)</f>
        <v>2817153</v>
      </c>
      <c r="F35" s="145">
        <f>E35*100/D35-100</f>
        <v>-6.4997870886438136</v>
      </c>
    </row>
    <row r="36" spans="1:6" ht="15.6" customHeight="1" x14ac:dyDescent="0.25">
      <c r="A36" s="75" t="s">
        <v>85</v>
      </c>
      <c r="B36" s="74"/>
      <c r="C36" s="25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AFA5B-415E-450F-A80A-459D16B59986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76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5780</v>
      </c>
      <c r="C7" s="195">
        <v>6537</v>
      </c>
      <c r="D7" s="195">
        <v>11457</v>
      </c>
      <c r="E7" s="195">
        <v>12066</v>
      </c>
      <c r="F7" s="196">
        <v>5.315527625032729</v>
      </c>
      <c r="G7" s="14"/>
    </row>
    <row r="8" spans="1:14" ht="15.6" customHeight="1" x14ac:dyDescent="0.25">
      <c r="A8" s="194" t="s">
        <v>11</v>
      </c>
      <c r="B8" s="195">
        <v>0</v>
      </c>
      <c r="C8" s="195">
        <v>0</v>
      </c>
      <c r="D8" s="195">
        <v>0</v>
      </c>
      <c r="E8" s="195">
        <v>11164</v>
      </c>
      <c r="F8" s="196" t="s">
        <v>151</v>
      </c>
      <c r="G8" s="6"/>
    </row>
    <row r="9" spans="1:14" ht="15.6" customHeight="1" x14ac:dyDescent="0.25">
      <c r="A9" s="194" t="s">
        <v>8</v>
      </c>
      <c r="B9" s="195">
        <v>0</v>
      </c>
      <c r="C9" s="195">
        <v>0</v>
      </c>
      <c r="D9" s="195">
        <v>0</v>
      </c>
      <c r="E9" s="195">
        <v>0</v>
      </c>
      <c r="F9" s="196" t="s">
        <v>151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0</v>
      </c>
      <c r="C11" s="195">
        <v>0</v>
      </c>
      <c r="D11" s="195">
        <v>0</v>
      </c>
      <c r="E11" s="195">
        <v>0</v>
      </c>
      <c r="F11" s="196" t="s">
        <v>151</v>
      </c>
    </row>
    <row r="12" spans="1:14" ht="15.6" customHeight="1" x14ac:dyDescent="0.25">
      <c r="A12" s="194" t="s">
        <v>6</v>
      </c>
      <c r="B12" s="195">
        <v>6322</v>
      </c>
      <c r="C12" s="195">
        <v>3162</v>
      </c>
      <c r="D12" s="195">
        <v>18841</v>
      </c>
      <c r="E12" s="195">
        <v>20483</v>
      </c>
      <c r="F12" s="196">
        <v>8.7150363568812708</v>
      </c>
    </row>
    <row r="13" spans="1:14" ht="15.6" customHeight="1" x14ac:dyDescent="0.25">
      <c r="A13" s="194" t="s">
        <v>175</v>
      </c>
      <c r="B13" s="195">
        <v>29260</v>
      </c>
      <c r="C13" s="195">
        <v>16208</v>
      </c>
      <c r="D13" s="195">
        <v>80498</v>
      </c>
      <c r="E13" s="195">
        <v>36300</v>
      </c>
      <c r="F13" s="196">
        <v>-54.905711943153868</v>
      </c>
    </row>
    <row r="14" spans="1:14" ht="15.6" customHeight="1" x14ac:dyDescent="0.25">
      <c r="A14" s="194" t="s">
        <v>148</v>
      </c>
      <c r="B14" s="195">
        <v>92360</v>
      </c>
      <c r="C14" s="195">
        <v>111147</v>
      </c>
      <c r="D14" s="195">
        <v>203414</v>
      </c>
      <c r="E14" s="195">
        <v>248003</v>
      </c>
      <c r="F14" s="196">
        <v>21.920320135290591</v>
      </c>
    </row>
    <row r="15" spans="1:14" ht="15.6" customHeight="1" x14ac:dyDescent="0.25">
      <c r="A15" s="194" t="s">
        <v>145</v>
      </c>
      <c r="B15" s="195">
        <v>0</v>
      </c>
      <c r="C15" s="195">
        <v>5775</v>
      </c>
      <c r="D15" s="195">
        <v>0</v>
      </c>
      <c r="E15" s="195">
        <v>5775</v>
      </c>
      <c r="F15" s="196" t="s">
        <v>151</v>
      </c>
    </row>
    <row r="16" spans="1:14" ht="15.6" customHeight="1" x14ac:dyDescent="0.5">
      <c r="A16" s="194" t="s">
        <v>144</v>
      </c>
      <c r="B16" s="195">
        <v>5420</v>
      </c>
      <c r="C16" s="195">
        <v>0</v>
      </c>
      <c r="D16" s="195">
        <v>13535</v>
      </c>
      <c r="E16" s="195">
        <v>4125</v>
      </c>
      <c r="F16" s="196">
        <v>-69.52345770225341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1010</v>
      </c>
      <c r="C18" s="195">
        <v>0</v>
      </c>
      <c r="D18" s="195">
        <v>1858</v>
      </c>
      <c r="E18" s="195">
        <v>0</v>
      </c>
      <c r="F18" s="196">
        <v>-100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0</v>
      </c>
      <c r="C21" s="195">
        <v>0</v>
      </c>
      <c r="D21" s="195">
        <v>0</v>
      </c>
      <c r="E21" s="195">
        <v>0</v>
      </c>
      <c r="F21" s="196" t="s">
        <v>151</v>
      </c>
    </row>
    <row r="22" spans="1:7" ht="15.6" customHeight="1" x14ac:dyDescent="0.25">
      <c r="A22" s="194" t="s">
        <v>146</v>
      </c>
      <c r="B22" s="195">
        <v>281436</v>
      </c>
      <c r="C22" s="195">
        <v>339451</v>
      </c>
      <c r="D22" s="195">
        <v>599662</v>
      </c>
      <c r="E22" s="195">
        <v>710217</v>
      </c>
      <c r="F22" s="196">
        <v>18.436219070076149</v>
      </c>
    </row>
    <row r="23" spans="1:7" ht="15.6" customHeight="1" x14ac:dyDescent="0.25">
      <c r="A23" s="194" t="s">
        <v>165</v>
      </c>
      <c r="B23" s="195">
        <v>2159</v>
      </c>
      <c r="C23" s="195">
        <v>3836</v>
      </c>
      <c r="D23" s="195">
        <v>14587</v>
      </c>
      <c r="E23" s="195">
        <v>31910</v>
      </c>
      <c r="F23" s="196">
        <v>118.7564269555083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397</v>
      </c>
      <c r="C25" s="195">
        <v>0</v>
      </c>
      <c r="D25" s="195">
        <v>397</v>
      </c>
      <c r="E25" s="195">
        <v>1037</v>
      </c>
      <c r="F25" s="196">
        <v>161.20906801007561</v>
      </c>
    </row>
    <row r="26" spans="1:7" ht="15.6" customHeight="1" x14ac:dyDescent="0.25">
      <c r="A26" s="194" t="s">
        <v>152</v>
      </c>
      <c r="B26" s="195">
        <v>0</v>
      </c>
      <c r="C26" s="195">
        <v>0</v>
      </c>
      <c r="D26" s="195">
        <v>0</v>
      </c>
      <c r="E26" s="195">
        <v>0</v>
      </c>
      <c r="F26" s="196" t="s">
        <v>151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216916</v>
      </c>
      <c r="C28" s="195">
        <v>241599</v>
      </c>
      <c r="D28" s="195">
        <v>472521</v>
      </c>
      <c r="E28" s="195">
        <v>524530</v>
      </c>
      <c r="F28" s="196">
        <v>11.00670658023664</v>
      </c>
    </row>
    <row r="29" spans="1:7" ht="15.6" customHeight="1" x14ac:dyDescent="0.25">
      <c r="A29" s="194" t="s">
        <v>178</v>
      </c>
      <c r="B29" s="195">
        <v>0</v>
      </c>
      <c r="C29" s="195">
        <v>0</v>
      </c>
      <c r="D29" s="195">
        <v>0</v>
      </c>
      <c r="E29" s="195">
        <v>878</v>
      </c>
      <c r="F29" s="196" t="s">
        <v>151</v>
      </c>
    </row>
    <row r="30" spans="1:7" ht="15.6" customHeight="1" x14ac:dyDescent="0.25">
      <c r="A30" s="194" t="s">
        <v>179</v>
      </c>
      <c r="B30" s="195">
        <v>124</v>
      </c>
      <c r="C30" s="195">
        <v>976</v>
      </c>
      <c r="D30" s="195">
        <v>419</v>
      </c>
      <c r="E30" s="195">
        <v>976</v>
      </c>
      <c r="F30" s="196">
        <v>132.93556085918851</v>
      </c>
    </row>
    <row r="31" spans="1:7" ht="15.6" customHeight="1" x14ac:dyDescent="0.25">
      <c r="A31" s="194" t="s">
        <v>180</v>
      </c>
      <c r="B31" s="195">
        <v>0</v>
      </c>
      <c r="C31" s="195">
        <v>861</v>
      </c>
      <c r="D31" s="195">
        <v>0</v>
      </c>
      <c r="E31" s="195">
        <v>861</v>
      </c>
      <c r="F31" s="196" t="s">
        <v>151</v>
      </c>
    </row>
    <row r="32" spans="1:7" ht="15.6" customHeight="1" x14ac:dyDescent="0.25">
      <c r="A32" s="194" t="s">
        <v>181</v>
      </c>
      <c r="B32" s="195">
        <v>11603</v>
      </c>
      <c r="C32" s="195">
        <v>14168</v>
      </c>
      <c r="D32" s="195">
        <v>30331</v>
      </c>
      <c r="E32" s="195">
        <v>38158</v>
      </c>
      <c r="F32" s="196">
        <v>25.805281724967859</v>
      </c>
    </row>
    <row r="33" spans="1:6" ht="15.6" customHeight="1" x14ac:dyDescent="0.25">
      <c r="A33" s="194" t="s">
        <v>182</v>
      </c>
      <c r="B33" s="195">
        <v>4796</v>
      </c>
      <c r="C33" s="195">
        <v>10168</v>
      </c>
      <c r="D33" s="195">
        <v>14605</v>
      </c>
      <c r="E33" s="195">
        <v>15663</v>
      </c>
      <c r="F33" s="196">
        <v>7.2440944881889777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85" t="s">
        <v>153</v>
      </c>
      <c r="B35" s="80">
        <f>SUM(B7:B34)</f>
        <v>657583</v>
      </c>
      <c r="C35" s="81">
        <f>SUM(C7:C34)</f>
        <v>753888</v>
      </c>
      <c r="D35" s="80">
        <f>SUM(D7:D34)</f>
        <v>1462125</v>
      </c>
      <c r="E35" s="184">
        <f>SUM(E7:E34)</f>
        <v>1662146</v>
      </c>
      <c r="F35" s="145">
        <f>E35*100/D35-100</f>
        <v>13.680157305291957</v>
      </c>
    </row>
    <row r="36" spans="1:6" ht="15.6" customHeight="1" x14ac:dyDescent="0.25">
      <c r="A36" s="75" t="s">
        <v>159</v>
      </c>
      <c r="B36" s="74"/>
      <c r="D36" s="74"/>
      <c r="F36" s="25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89F-5C03-4534-AD9C-887EB7FFBA42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4" t="s">
        <v>20</v>
      </c>
      <c r="B1" s="14"/>
      <c r="C1" s="14"/>
      <c r="D1" s="14"/>
      <c r="E1" s="5"/>
      <c r="G1" s="4"/>
      <c r="H1" s="4"/>
      <c r="I1" s="4"/>
      <c r="J1" s="16"/>
      <c r="K1" s="16"/>
      <c r="L1" s="4"/>
    </row>
    <row r="2" spans="1:15" ht="15" customHeight="1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3"/>
    </row>
    <row r="3" spans="1:15" ht="15" customHeight="1" x14ac:dyDescent="0.3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3"/>
    </row>
    <row r="4" spans="1:15" ht="15" customHeight="1" x14ac:dyDescent="0.25">
      <c r="A4" s="33" t="s">
        <v>19</v>
      </c>
      <c r="B4" s="14"/>
      <c r="C4" s="14"/>
      <c r="D4" s="14"/>
      <c r="E4" s="14"/>
      <c r="F4" s="14"/>
      <c r="G4" s="14"/>
      <c r="H4" s="35"/>
      <c r="I4" s="36" t="s">
        <v>172</v>
      </c>
      <c r="J4" s="14"/>
      <c r="K4" s="14"/>
    </row>
    <row r="5" spans="1:15" ht="15" customHeight="1" x14ac:dyDescent="0.25">
      <c r="A5" s="274" t="s">
        <v>15</v>
      </c>
      <c r="B5" s="274"/>
      <c r="C5" s="274"/>
      <c r="D5" s="272" t="s">
        <v>154</v>
      </c>
      <c r="E5" s="272"/>
      <c r="F5" s="273" t="s">
        <v>0</v>
      </c>
      <c r="G5" s="273"/>
      <c r="H5" s="272" t="s">
        <v>12</v>
      </c>
      <c r="I5" s="272"/>
      <c r="J5" s="39"/>
      <c r="K5" s="8"/>
    </row>
    <row r="6" spans="1:15" ht="15" customHeight="1" x14ac:dyDescent="0.25">
      <c r="A6" s="274"/>
      <c r="B6" s="274"/>
      <c r="C6" s="274"/>
      <c r="D6" s="170">
        <v>2025</v>
      </c>
      <c r="E6" s="170">
        <v>2026</v>
      </c>
      <c r="F6" s="170">
        <v>2025</v>
      </c>
      <c r="G6" s="170">
        <v>2026</v>
      </c>
      <c r="H6" s="170" t="s">
        <v>13</v>
      </c>
      <c r="I6" s="176" t="s">
        <v>14</v>
      </c>
      <c r="J6" s="172"/>
      <c r="K6" s="14"/>
    </row>
    <row r="7" spans="1:15" ht="15" customHeight="1" x14ac:dyDescent="0.25">
      <c r="A7" s="275" t="s">
        <v>16</v>
      </c>
      <c r="B7" s="160" t="s">
        <v>21</v>
      </c>
      <c r="C7" s="153" t="s">
        <v>2</v>
      </c>
      <c r="D7" s="55" cm="1">
        <f t="array" ref="D7:G7">Líquidos!B35:E35</f>
        <v>13784714</v>
      </c>
      <c r="E7" s="55">
        <v>15222098</v>
      </c>
      <c r="F7" s="55">
        <v>27828600</v>
      </c>
      <c r="G7" s="55">
        <v>28904672</v>
      </c>
      <c r="H7" s="171">
        <f>G7-F7</f>
        <v>1076072</v>
      </c>
      <c r="I7" s="147">
        <f>((G7*100/F7)-100)</f>
        <v>3.8667845310220486</v>
      </c>
      <c r="J7" s="177"/>
      <c r="K7" s="14"/>
    </row>
    <row r="8" spans="1:15" ht="15" customHeight="1" x14ac:dyDescent="0.25">
      <c r="A8" s="275"/>
      <c r="B8" s="44" t="s">
        <v>22</v>
      </c>
      <c r="C8" s="44" t="s">
        <v>2</v>
      </c>
      <c r="D8" s="55" cm="1">
        <f t="array" ref="D8:G8">Sólidos!B35:E35</f>
        <v>6811162</v>
      </c>
      <c r="E8" s="55">
        <v>6484383</v>
      </c>
      <c r="F8" s="57">
        <v>12975614</v>
      </c>
      <c r="G8" s="55">
        <v>12735987</v>
      </c>
      <c r="H8" s="49">
        <f t="shared" ref="H8:H18" si="0">G8-F8</f>
        <v>-239627</v>
      </c>
      <c r="I8" s="146">
        <f>((G8*100/F8)-100)</f>
        <v>-1.84674883207839</v>
      </c>
      <c r="J8" s="39"/>
      <c r="K8" s="14"/>
    </row>
    <row r="9" spans="1:15" ht="15" customHeight="1" x14ac:dyDescent="0.25">
      <c r="A9" s="275"/>
      <c r="B9" s="268" t="s">
        <v>23</v>
      </c>
      <c r="C9" s="45" t="s">
        <v>2</v>
      </c>
      <c r="D9" s="55" cm="1">
        <f t="array" ref="D9:G9">'Mercancía general'!B35:E35</f>
        <v>22085246</v>
      </c>
      <c r="E9" s="68">
        <v>21914435</v>
      </c>
      <c r="F9" s="55">
        <v>43815239</v>
      </c>
      <c r="G9" s="69">
        <v>41903314</v>
      </c>
      <c r="H9" s="49">
        <f t="shared" si="0"/>
        <v>-1911925</v>
      </c>
      <c r="I9" s="147">
        <f t="shared" ref="I9:I30" si="1">((G9*100/F9)-100)</f>
        <v>-4.3636073741375725</v>
      </c>
      <c r="J9" s="39"/>
      <c r="K9" s="14"/>
    </row>
    <row r="10" spans="1:15" ht="15" customHeight="1" x14ac:dyDescent="0.25">
      <c r="A10" s="275"/>
      <c r="B10" s="268"/>
      <c r="C10" s="38" t="s">
        <v>24</v>
      </c>
      <c r="D10" s="58" cm="1">
        <f t="array" ref="D10:G10">'Mercancías contenedores'!B35:E35</f>
        <v>14892079</v>
      </c>
      <c r="E10" s="58">
        <v>14907681</v>
      </c>
      <c r="F10" s="70">
        <v>29953630</v>
      </c>
      <c r="G10" s="58">
        <v>28800116</v>
      </c>
      <c r="H10" s="50">
        <f t="shared" si="0"/>
        <v>-1153514</v>
      </c>
      <c r="I10" s="148">
        <f t="shared" si="1"/>
        <v>-3.8509990274968402</v>
      </c>
      <c r="J10" s="39"/>
      <c r="K10" s="14"/>
    </row>
    <row r="11" spans="1:15" ht="15" customHeight="1" x14ac:dyDescent="0.25">
      <c r="A11" s="275"/>
      <c r="B11" s="268"/>
      <c r="C11" s="38" t="s">
        <v>25</v>
      </c>
      <c r="D11" s="71">
        <f>D9-D10</f>
        <v>7193167</v>
      </c>
      <c r="E11" s="71">
        <f t="shared" ref="E11:G11" si="2">E9-E10</f>
        <v>7006754</v>
      </c>
      <c r="F11" s="72">
        <f t="shared" si="2"/>
        <v>13861609</v>
      </c>
      <c r="G11" s="73">
        <f t="shared" si="2"/>
        <v>13103198</v>
      </c>
      <c r="H11" s="50">
        <f t="shared" si="0"/>
        <v>-758411</v>
      </c>
      <c r="I11" s="149">
        <f t="shared" si="1"/>
        <v>-5.4713056759861018</v>
      </c>
      <c r="J11" s="39"/>
      <c r="K11" s="14"/>
    </row>
    <row r="12" spans="1:15" ht="15" customHeight="1" x14ac:dyDescent="0.25">
      <c r="A12" s="275"/>
      <c r="B12" s="42"/>
      <c r="C12" s="43" t="s">
        <v>26</v>
      </c>
      <c r="D12" s="51">
        <f>SUM(D7,D8,D9)</f>
        <v>42681122</v>
      </c>
      <c r="E12" s="51">
        <f>SUM(E7,E8,E9)</f>
        <v>43620916</v>
      </c>
      <c r="F12" s="51">
        <f>SUM(F7,F8,F9)</f>
        <v>84619453</v>
      </c>
      <c r="G12" s="51">
        <f>SUM(G7,G8,G9)</f>
        <v>83543973</v>
      </c>
      <c r="H12" s="52">
        <f t="shared" si="0"/>
        <v>-1075480</v>
      </c>
      <c r="I12" s="150">
        <f t="shared" si="1"/>
        <v>-1.2709607092354958</v>
      </c>
      <c r="J12" s="39"/>
      <c r="K12" s="14"/>
    </row>
    <row r="13" spans="1:15" ht="15" customHeight="1" x14ac:dyDescent="0.25">
      <c r="A13" s="270" t="s">
        <v>17</v>
      </c>
      <c r="B13" s="44" t="s">
        <v>27</v>
      </c>
      <c r="C13" s="45" t="s">
        <v>2</v>
      </c>
      <c r="D13" s="53" cm="1">
        <f t="array" ref="D13:G13">Pesca!B35:E35</f>
        <v>7603.4189999999999</v>
      </c>
      <c r="E13" s="54">
        <v>6102.2850000000008</v>
      </c>
      <c r="F13" s="55">
        <v>14299.099000000002</v>
      </c>
      <c r="G13" s="56">
        <v>11708.734</v>
      </c>
      <c r="H13" s="55">
        <f>G13-F13</f>
        <v>-2590.3650000000016</v>
      </c>
      <c r="I13" s="151">
        <f t="shared" si="1"/>
        <v>-18.115581967786923</v>
      </c>
      <c r="J13" s="40"/>
      <c r="K13" s="14"/>
    </row>
    <row r="14" spans="1:15" ht="15" customHeight="1" x14ac:dyDescent="0.25">
      <c r="A14" s="270"/>
      <c r="B14" s="268" t="s">
        <v>28</v>
      </c>
      <c r="C14" s="45" t="s">
        <v>2</v>
      </c>
      <c r="D14" s="57" cm="1">
        <f t="array" ref="D14:G14">Avituallamiento!B35:E35</f>
        <v>886980</v>
      </c>
      <c r="E14" s="55">
        <v>862001</v>
      </c>
      <c r="F14" s="55">
        <v>1779056</v>
      </c>
      <c r="G14" s="54">
        <v>1797076</v>
      </c>
      <c r="H14" s="55">
        <f>G14-F14</f>
        <v>18020</v>
      </c>
      <c r="I14" s="147">
        <f t="shared" si="1"/>
        <v>1.0128967272531071</v>
      </c>
      <c r="J14" s="14"/>
      <c r="K14" s="14"/>
    </row>
    <row r="15" spans="1:15" ht="15" customHeight="1" x14ac:dyDescent="0.25">
      <c r="A15" s="270"/>
      <c r="B15" s="268"/>
      <c r="C15" s="38" t="s">
        <v>29</v>
      </c>
      <c r="D15" s="58" cm="1">
        <f t="array" ref="D15:G15">'Avi. combustibles'!B35:E35</f>
        <v>747826</v>
      </c>
      <c r="E15" s="59">
        <v>706522</v>
      </c>
      <c r="F15" s="60">
        <v>1489110</v>
      </c>
      <c r="G15" s="60">
        <v>1470411</v>
      </c>
      <c r="H15" s="58">
        <f>G15-F15</f>
        <v>-18699</v>
      </c>
      <c r="I15" s="152">
        <f t="shared" si="1"/>
        <v>-1.2557165018030929</v>
      </c>
      <c r="J15" s="14"/>
      <c r="K15" s="14"/>
      <c r="L15" s="41"/>
      <c r="O15" s="41"/>
    </row>
    <row r="16" spans="1:15" ht="15" customHeight="1" x14ac:dyDescent="0.25">
      <c r="A16" s="270"/>
      <c r="B16" s="44" t="s">
        <v>30</v>
      </c>
      <c r="C16" s="45" t="s">
        <v>2</v>
      </c>
      <c r="D16" s="61" cm="1">
        <f t="array" ref="D16:G16">'Tráfico interior'!B35:E35</f>
        <v>408076</v>
      </c>
      <c r="E16" s="62">
        <v>211714</v>
      </c>
      <c r="F16" s="53">
        <v>721318</v>
      </c>
      <c r="G16" s="54">
        <v>564670</v>
      </c>
      <c r="H16" s="55">
        <f>G16-F16</f>
        <v>-156648</v>
      </c>
      <c r="I16" s="146">
        <f t="shared" si="1"/>
        <v>-21.716912651562836</v>
      </c>
      <c r="J16" s="14"/>
      <c r="K16" s="14"/>
    </row>
    <row r="17" spans="1:14" ht="15" customHeight="1" x14ac:dyDescent="0.25">
      <c r="A17" s="270"/>
      <c r="B17" s="47"/>
      <c r="C17" s="47" t="s">
        <v>26</v>
      </c>
      <c r="D17" s="163">
        <f>SUM(D13,D14,D16)</f>
        <v>1302659.419</v>
      </c>
      <c r="E17" s="164">
        <f t="shared" ref="E17:G17" si="3">SUM(E13,E14,E16)</f>
        <v>1079817.2850000001</v>
      </c>
      <c r="F17" s="164">
        <f t="shared" si="3"/>
        <v>2514673.0989999999</v>
      </c>
      <c r="G17" s="164">
        <f t="shared" si="3"/>
        <v>2373454.7340000002</v>
      </c>
      <c r="H17" s="165">
        <f>G17-F17</f>
        <v>-141218.36499999976</v>
      </c>
      <c r="I17" s="150">
        <f t="shared" si="1"/>
        <v>-5.6157742752391044</v>
      </c>
      <c r="J17" s="14"/>
      <c r="K17" s="14"/>
    </row>
    <row r="18" spans="1:14" ht="15" customHeight="1" x14ac:dyDescent="0.25">
      <c r="A18" s="271" t="s">
        <v>31</v>
      </c>
      <c r="B18" s="271"/>
      <c r="C18" s="271"/>
      <c r="D18" s="158">
        <f>D12+D17</f>
        <v>43983781.419</v>
      </c>
      <c r="E18" s="178">
        <f>E12+E17</f>
        <v>44700733.284999996</v>
      </c>
      <c r="F18" s="178">
        <f>F12+F17</f>
        <v>87134126.099000007</v>
      </c>
      <c r="G18" s="178">
        <f>G12+G17</f>
        <v>85917427.733999997</v>
      </c>
      <c r="H18" s="180">
        <f t="shared" si="0"/>
        <v>-1216698.3650000095</v>
      </c>
      <c r="I18" s="179">
        <f t="shared" si="1"/>
        <v>-1.3963511421662957</v>
      </c>
      <c r="J18" s="39"/>
      <c r="K18" s="14"/>
    </row>
    <row r="19" spans="1:14" ht="15" customHeight="1" x14ac:dyDescent="0.25">
      <c r="A19" s="167"/>
      <c r="B19" s="169"/>
      <c r="C19" s="166"/>
      <c r="D19" s="168"/>
      <c r="E19" s="173"/>
      <c r="F19" s="174"/>
      <c r="G19" s="174"/>
      <c r="H19" s="175"/>
      <c r="I19" s="175"/>
      <c r="J19" s="39"/>
      <c r="K19" s="14"/>
      <c r="N19" s="41"/>
    </row>
    <row r="20" spans="1:14" ht="15" customHeight="1" x14ac:dyDescent="0.25">
      <c r="A20" s="269" t="s">
        <v>48</v>
      </c>
      <c r="B20" s="268" t="s">
        <v>32</v>
      </c>
      <c r="C20" s="44" t="s">
        <v>2</v>
      </c>
      <c r="D20" s="55" cm="1">
        <f t="array" ref="D20:G20">'Mercancías tránsito'!B35:E35</f>
        <v>11474746</v>
      </c>
      <c r="E20" s="55">
        <v>11534785</v>
      </c>
      <c r="F20" s="55">
        <v>22895977</v>
      </c>
      <c r="G20" s="55">
        <v>22629607</v>
      </c>
      <c r="H20" s="63">
        <f>G20-F20</f>
        <v>-266370</v>
      </c>
      <c r="I20" s="64">
        <f t="shared" si="1"/>
        <v>-1.1633921540015564</v>
      </c>
      <c r="J20" s="14"/>
      <c r="K20" s="14"/>
      <c r="L20" s="14"/>
      <c r="M20" s="14"/>
    </row>
    <row r="21" spans="1:14" ht="15" customHeight="1" x14ac:dyDescent="0.25">
      <c r="A21" s="269"/>
      <c r="B21" s="268"/>
      <c r="C21" s="37" t="s">
        <v>24</v>
      </c>
      <c r="D21" s="65" cm="1">
        <f t="array" ref="D21:G21">'Mercan. contene. tránsito'!B35:E35</f>
        <v>8483867</v>
      </c>
      <c r="E21" s="65">
        <v>8709196</v>
      </c>
      <c r="F21" s="65">
        <v>17595472</v>
      </c>
      <c r="G21" s="65">
        <v>17136623</v>
      </c>
      <c r="H21" s="66">
        <f>G21-F21</f>
        <v>-458849</v>
      </c>
      <c r="I21" s="67">
        <f t="shared" si="1"/>
        <v>-2.6077674983654902</v>
      </c>
      <c r="J21" s="14"/>
      <c r="K21" s="14"/>
      <c r="L21" s="14"/>
      <c r="M21" s="14"/>
    </row>
    <row r="22" spans="1:14" ht="15" customHeight="1" x14ac:dyDescent="0.25">
      <c r="A22" s="269"/>
      <c r="B22" s="268" t="s">
        <v>33</v>
      </c>
      <c r="C22" s="44" t="s">
        <v>34</v>
      </c>
      <c r="D22" s="55" cm="1">
        <f t="array" ref="D22:G22">'Ro-Ro'!B35:E35</f>
        <v>6021722</v>
      </c>
      <c r="E22" s="55">
        <v>5912484</v>
      </c>
      <c r="F22" s="55">
        <v>11774925</v>
      </c>
      <c r="G22" s="55">
        <v>11151578</v>
      </c>
      <c r="H22" s="63">
        <f t="shared" ref="H22:H30" si="4">G22-F22</f>
        <v>-623347</v>
      </c>
      <c r="I22" s="64">
        <f t="shared" si="1"/>
        <v>-5.2938511285634462</v>
      </c>
      <c r="J22" s="14"/>
      <c r="K22" s="14"/>
      <c r="L22" s="14"/>
      <c r="M22" s="14"/>
    </row>
    <row r="23" spans="1:14" ht="15" customHeight="1" x14ac:dyDescent="0.25">
      <c r="A23" s="269"/>
      <c r="B23" s="268"/>
      <c r="C23" s="46" t="s">
        <v>35</v>
      </c>
      <c r="D23" s="65" cm="1">
        <f t="array" ref="D23:G23">'Ro-Ro UTIS'!B35:E35</f>
        <v>252950</v>
      </c>
      <c r="E23" s="65">
        <v>248794</v>
      </c>
      <c r="F23" s="65">
        <v>498428</v>
      </c>
      <c r="G23" s="65">
        <v>473323</v>
      </c>
      <c r="H23" s="66">
        <f t="shared" si="4"/>
        <v>-25105</v>
      </c>
      <c r="I23" s="67">
        <f t="shared" si="1"/>
        <v>-5.0368358117922725</v>
      </c>
      <c r="J23" s="14"/>
      <c r="K23" s="14"/>
      <c r="L23" s="14"/>
      <c r="M23" s="14"/>
    </row>
    <row r="24" spans="1:14" ht="15" customHeight="1" x14ac:dyDescent="0.25">
      <c r="A24" s="269"/>
      <c r="B24" s="268" t="s">
        <v>36</v>
      </c>
      <c r="C24" s="44" t="s">
        <v>2</v>
      </c>
      <c r="D24" s="55" cm="1">
        <f t="array" ref="D24:G24">TEUS!B35:E35</f>
        <v>1416593</v>
      </c>
      <c r="E24" s="55">
        <v>1461264</v>
      </c>
      <c r="F24" s="55">
        <v>2833430.25</v>
      </c>
      <c r="G24" s="55">
        <v>2831601.25</v>
      </c>
      <c r="H24" s="63">
        <f t="shared" si="4"/>
        <v>-1829</v>
      </c>
      <c r="I24" s="64">
        <f t="shared" si="1"/>
        <v>-6.4550733161681251E-2</v>
      </c>
      <c r="J24" s="14"/>
      <c r="K24" s="14"/>
      <c r="L24" s="14"/>
      <c r="M24" s="14"/>
    </row>
    <row r="25" spans="1:14" ht="15" customHeight="1" x14ac:dyDescent="0.25">
      <c r="A25" s="269"/>
      <c r="B25" s="268"/>
      <c r="C25" s="37" t="s">
        <v>40</v>
      </c>
      <c r="D25" s="65" cm="1">
        <f t="array" ref="D25:G25">'TEUS tránsito'!B35:E35</f>
        <v>704749.25</v>
      </c>
      <c r="E25" s="65">
        <v>763503</v>
      </c>
      <c r="F25" s="65">
        <v>1455414.25</v>
      </c>
      <c r="G25" s="65">
        <v>1497349.5</v>
      </c>
      <c r="H25" s="66">
        <f t="shared" si="4"/>
        <v>41935.25</v>
      </c>
      <c r="I25" s="67">
        <f t="shared" si="1"/>
        <v>2.8813274296304314</v>
      </c>
      <c r="J25" s="14"/>
      <c r="K25" s="14"/>
      <c r="L25" s="14"/>
      <c r="M25" s="14"/>
    </row>
    <row r="26" spans="1:14" ht="15" customHeight="1" x14ac:dyDescent="0.25">
      <c r="A26" s="269"/>
      <c r="B26" s="268"/>
      <c r="C26" s="37" t="s">
        <v>171</v>
      </c>
      <c r="D26" s="65" cm="1">
        <f t="array" ref="D26:G26">'TEUS nacional'!B35:E35</f>
        <v>0</v>
      </c>
      <c r="E26" s="65">
        <v>0</v>
      </c>
      <c r="F26" s="65">
        <v>0</v>
      </c>
      <c r="G26" s="65">
        <v>0</v>
      </c>
      <c r="H26" s="66">
        <f t="shared" si="4"/>
        <v>0</v>
      </c>
      <c r="I26" s="67" t="e">
        <f t="shared" si="1"/>
        <v>#DIV/0!</v>
      </c>
      <c r="J26" s="14"/>
      <c r="K26" s="14"/>
      <c r="L26" s="14"/>
      <c r="M26" s="14"/>
    </row>
    <row r="27" spans="1:14" ht="15" customHeight="1" x14ac:dyDescent="0.25">
      <c r="A27" s="269"/>
      <c r="B27" s="268"/>
      <c r="C27" s="37" t="s">
        <v>170</v>
      </c>
      <c r="D27" s="65" cm="1">
        <f t="array" ref="D27:G27">'TEUS exterior'!B35:E35</f>
        <v>537659</v>
      </c>
      <c r="E27" s="65">
        <v>530816.5</v>
      </c>
      <c r="F27" s="65">
        <v>1034562.25</v>
      </c>
      <c r="G27" s="65">
        <v>1012064</v>
      </c>
      <c r="H27" s="66">
        <f t="shared" si="4"/>
        <v>-22498.25</v>
      </c>
      <c r="I27" s="67">
        <f t="shared" si="1"/>
        <v>-2.1746637285479977</v>
      </c>
      <c r="J27" s="14"/>
      <c r="K27" s="14"/>
      <c r="L27" s="14"/>
      <c r="M27" s="14"/>
    </row>
    <row r="28" spans="1:14" ht="15" customHeight="1" x14ac:dyDescent="0.25">
      <c r="A28" s="269"/>
      <c r="B28" s="268" t="s">
        <v>37</v>
      </c>
      <c r="C28" s="44" t="s">
        <v>41</v>
      </c>
      <c r="D28" s="55" cm="1">
        <f t="array" ref="D28:G28">'Buques número'!B35:E35</f>
        <v>11436</v>
      </c>
      <c r="E28" s="55">
        <v>10561</v>
      </c>
      <c r="F28" s="55">
        <v>23655</v>
      </c>
      <c r="G28" s="55">
        <v>21756</v>
      </c>
      <c r="H28" s="63">
        <f t="shared" si="4"/>
        <v>-1899</v>
      </c>
      <c r="I28" s="64">
        <f t="shared" si="1"/>
        <v>-8.0279010779961908</v>
      </c>
      <c r="J28" s="14"/>
      <c r="K28" s="14"/>
      <c r="L28" s="14"/>
      <c r="M28" s="14"/>
    </row>
    <row r="29" spans="1:14" ht="15" customHeight="1" x14ac:dyDescent="0.25">
      <c r="A29" s="269"/>
      <c r="B29" s="268"/>
      <c r="C29" s="44" t="s">
        <v>42</v>
      </c>
      <c r="D29" s="55" cm="1">
        <f t="array" ref="D29:G29">'Buques GT'!B35:E35</f>
        <v>189966972</v>
      </c>
      <c r="E29" s="55">
        <v>189677850</v>
      </c>
      <c r="F29" s="55">
        <v>391399232</v>
      </c>
      <c r="G29" s="55">
        <v>384162195</v>
      </c>
      <c r="H29" s="63">
        <f t="shared" si="4"/>
        <v>-7237037</v>
      </c>
      <c r="I29" s="64">
        <f t="shared" si="1"/>
        <v>-1.8490166582646737</v>
      </c>
      <c r="J29" s="14"/>
      <c r="K29" s="14"/>
      <c r="L29" s="14"/>
      <c r="M29" s="14"/>
    </row>
    <row r="30" spans="1:14" ht="15" customHeight="1" x14ac:dyDescent="0.25">
      <c r="A30" s="269"/>
      <c r="B30" s="268"/>
      <c r="C30" s="37" t="s">
        <v>43</v>
      </c>
      <c r="D30" s="65" cm="1">
        <f t="array" ref="D30:G30">Cruceros!B35:E35</f>
        <v>242</v>
      </c>
      <c r="E30" s="65">
        <v>264</v>
      </c>
      <c r="F30" s="65">
        <v>524</v>
      </c>
      <c r="G30" s="65">
        <v>597</v>
      </c>
      <c r="H30" s="66">
        <f t="shared" si="4"/>
        <v>73</v>
      </c>
      <c r="I30" s="67">
        <f t="shared" si="1"/>
        <v>13.931297709923669</v>
      </c>
      <c r="J30" s="14"/>
      <c r="K30" s="14"/>
      <c r="L30" s="14"/>
      <c r="M30" s="14"/>
    </row>
    <row r="31" spans="1:14" ht="15" customHeight="1" x14ac:dyDescent="0.25">
      <c r="A31" s="269"/>
      <c r="B31" s="268" t="s">
        <v>38</v>
      </c>
      <c r="C31" s="44" t="s">
        <v>2</v>
      </c>
      <c r="D31" s="55" cm="1">
        <f t="array" ref="D31:G31">'Pasajeros total'!B35:E35</f>
        <v>2076466</v>
      </c>
      <c r="E31" s="55">
        <v>2065368</v>
      </c>
      <c r="F31" s="55">
        <v>4475116</v>
      </c>
      <c r="G31" s="55">
        <v>4479299</v>
      </c>
      <c r="H31" s="63">
        <f>G31-F31</f>
        <v>4183</v>
      </c>
      <c r="I31" s="64">
        <f>((G31*100/F31)-100)</f>
        <v>9.3472437362521532E-2</v>
      </c>
      <c r="J31" s="14"/>
      <c r="K31" s="14"/>
      <c r="L31" s="14"/>
      <c r="M31" s="14"/>
    </row>
    <row r="32" spans="1:14" ht="15" customHeight="1" x14ac:dyDescent="0.25">
      <c r="A32" s="269"/>
      <c r="B32" s="268"/>
      <c r="C32" s="37" t="s">
        <v>44</v>
      </c>
      <c r="D32" s="65" cm="1">
        <f t="array" ref="D32:G32">'Pasajeros regulares'!B35:E35</f>
        <v>1418883</v>
      </c>
      <c r="E32" s="65">
        <v>1311480</v>
      </c>
      <c r="F32" s="65">
        <v>3012991</v>
      </c>
      <c r="G32" s="65">
        <v>2817153</v>
      </c>
      <c r="H32" s="66">
        <f>G32-F32</f>
        <v>-195838</v>
      </c>
      <c r="I32" s="67">
        <f>((G32*100/F32)-100)</f>
        <v>-6.4997870886438136</v>
      </c>
      <c r="J32" s="14"/>
      <c r="K32" s="14"/>
      <c r="L32" s="14"/>
      <c r="M32" s="14"/>
    </row>
    <row r="33" spans="1:13" ht="15" customHeight="1" x14ac:dyDescent="0.25">
      <c r="A33" s="269"/>
      <c r="B33" s="268"/>
      <c r="C33" s="37" t="s">
        <v>45</v>
      </c>
      <c r="D33" s="65" cm="1">
        <f t="array" ref="D33:G33">'Pasajeros crucero'!B35:E35</f>
        <v>657583</v>
      </c>
      <c r="E33" s="65">
        <v>753888</v>
      </c>
      <c r="F33" s="65">
        <v>1462125</v>
      </c>
      <c r="G33" s="65">
        <v>1662146</v>
      </c>
      <c r="H33" s="66">
        <f>G33-F33</f>
        <v>200021</v>
      </c>
      <c r="I33" s="67">
        <f>((G33*100/F33)-100)</f>
        <v>13.680157305291957</v>
      </c>
      <c r="J33" s="14"/>
      <c r="K33" s="14"/>
      <c r="L33" s="14"/>
      <c r="M33" s="14"/>
    </row>
    <row r="34" spans="1:13" ht="15" customHeight="1" x14ac:dyDescent="0.25">
      <c r="A34" s="269"/>
      <c r="B34" s="268" t="s">
        <v>39</v>
      </c>
      <c r="C34" s="44" t="s">
        <v>46</v>
      </c>
      <c r="D34" s="55" cm="1">
        <f t="array" ref="D34:G34">'Automóviles régimen pasaje'!B35:E35</f>
        <v>395099</v>
      </c>
      <c r="E34" s="55">
        <v>368603</v>
      </c>
      <c r="F34" s="55">
        <v>849963</v>
      </c>
      <c r="G34" s="55">
        <v>806370</v>
      </c>
      <c r="H34" s="63">
        <f>G34-F34</f>
        <v>-43593</v>
      </c>
      <c r="I34" s="64">
        <f>((G34*100/F34)-100)</f>
        <v>-5.1288114894413042</v>
      </c>
      <c r="J34" s="14"/>
      <c r="K34" s="14"/>
      <c r="L34" s="14"/>
      <c r="M34" s="14"/>
    </row>
    <row r="35" spans="1:13" ht="15" customHeight="1" x14ac:dyDescent="0.25">
      <c r="A35" s="269"/>
      <c r="B35" s="268"/>
      <c r="C35" s="44" t="s">
        <v>164</v>
      </c>
      <c r="D35" s="55" cm="1">
        <f t="array" ref="D35:G35">'Automóviles régimen mercancía'!B35:E35</f>
        <v>299422</v>
      </c>
      <c r="E35" s="55">
        <v>285914</v>
      </c>
      <c r="F35" s="55">
        <v>510970</v>
      </c>
      <c r="G35" s="55">
        <v>502302</v>
      </c>
      <c r="H35" s="63">
        <f>G35-F35</f>
        <v>-8668</v>
      </c>
      <c r="I35" s="64">
        <f>((G35*100/F35)-100)</f>
        <v>-1.6963813922539543</v>
      </c>
      <c r="J35" s="14"/>
      <c r="K35" s="14"/>
      <c r="L35" s="14"/>
      <c r="M35" s="14"/>
    </row>
    <row r="36" spans="1:13" ht="15" customHeight="1" x14ac:dyDescent="0.25">
      <c r="A36" s="75" t="s">
        <v>49</v>
      </c>
      <c r="J36" s="14"/>
      <c r="K36" s="14"/>
      <c r="L36" s="14"/>
      <c r="M36" s="14"/>
    </row>
    <row r="37" spans="1:13" x14ac:dyDescent="0.25">
      <c r="A37" s="48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</row>
    <row r="38" spans="1:13" x14ac:dyDescent="0.25"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3" x14ac:dyDescent="0.25">
      <c r="J39" s="14"/>
      <c r="K39" s="14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50EA-FCE9-496C-BFD4-165FE80E12A8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68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39"/>
    </row>
    <row r="8" spans="1:14" ht="15.6" customHeight="1" x14ac:dyDescent="0.25">
      <c r="A8" s="194" t="s">
        <v>11</v>
      </c>
      <c r="B8" s="195">
        <v>5237</v>
      </c>
      <c r="C8" s="195">
        <v>5503</v>
      </c>
      <c r="D8" s="195">
        <v>9183</v>
      </c>
      <c r="E8" s="195">
        <v>11696</v>
      </c>
      <c r="F8" s="196">
        <v>27.365784601981929</v>
      </c>
      <c r="G8" s="6"/>
    </row>
    <row r="9" spans="1:14" ht="15.6" customHeight="1" x14ac:dyDescent="0.25">
      <c r="A9" s="194" t="s">
        <v>8</v>
      </c>
      <c r="B9" s="195">
        <v>8949</v>
      </c>
      <c r="C9" s="195">
        <v>7657</v>
      </c>
      <c r="D9" s="195">
        <v>21224</v>
      </c>
      <c r="E9" s="195">
        <v>18687</v>
      </c>
      <c r="F9" s="196">
        <v>-11.953448925744439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73011</v>
      </c>
      <c r="C11" s="195">
        <v>54477</v>
      </c>
      <c r="D11" s="195">
        <v>165506</v>
      </c>
      <c r="E11" s="195">
        <v>144428</v>
      </c>
      <c r="F11" s="196">
        <v>-12.735489952025921</v>
      </c>
    </row>
    <row r="12" spans="1:14" ht="15.6" customHeight="1" x14ac:dyDescent="0.25">
      <c r="A12" s="194" t="s">
        <v>6</v>
      </c>
      <c r="B12" s="195">
        <v>1783</v>
      </c>
      <c r="C12" s="195">
        <v>1536</v>
      </c>
      <c r="D12" s="195">
        <v>3352</v>
      </c>
      <c r="E12" s="195">
        <v>3353</v>
      </c>
      <c r="F12" s="196">
        <v>2.9832935560861529E-2</v>
      </c>
    </row>
    <row r="13" spans="1:14" ht="15.6" customHeight="1" x14ac:dyDescent="0.25">
      <c r="A13" s="194" t="s">
        <v>175</v>
      </c>
      <c r="B13" s="195">
        <v>58178</v>
      </c>
      <c r="C13" s="195">
        <v>54800</v>
      </c>
      <c r="D13" s="195">
        <v>124085</v>
      </c>
      <c r="E13" s="195">
        <v>115330</v>
      </c>
      <c r="F13" s="196">
        <v>-7.0556473385179572</v>
      </c>
    </row>
    <row r="14" spans="1:14" ht="15.6" customHeight="1" x14ac:dyDescent="0.25">
      <c r="A14" s="194" t="s">
        <v>148</v>
      </c>
      <c r="B14" s="195">
        <v>19358</v>
      </c>
      <c r="C14" s="195">
        <v>19885</v>
      </c>
      <c r="D14" s="195">
        <v>43228</v>
      </c>
      <c r="E14" s="195">
        <v>44842</v>
      </c>
      <c r="F14" s="196">
        <v>3.7336911261219541</v>
      </c>
    </row>
    <row r="15" spans="1:14" ht="15.6" customHeight="1" x14ac:dyDescent="0.25">
      <c r="A15" s="194" t="s">
        <v>145</v>
      </c>
      <c r="B15" s="195">
        <v>2060</v>
      </c>
      <c r="C15" s="195">
        <v>1483</v>
      </c>
      <c r="D15" s="195">
        <v>4012</v>
      </c>
      <c r="E15" s="195">
        <v>3449</v>
      </c>
      <c r="F15" s="196">
        <v>-14.03290129611166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0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0</v>
      </c>
      <c r="C17" s="195">
        <v>0</v>
      </c>
      <c r="D17" s="195">
        <v>0</v>
      </c>
      <c r="E17" s="195">
        <v>0</v>
      </c>
      <c r="F17" s="196" t="s">
        <v>151</v>
      </c>
      <c r="G17" s="2"/>
    </row>
    <row r="18" spans="1:7" ht="15.6" customHeight="1" x14ac:dyDescent="0.25">
      <c r="A18" s="194" t="s">
        <v>147</v>
      </c>
      <c r="B18" s="195">
        <v>32759</v>
      </c>
      <c r="C18" s="195">
        <v>23278</v>
      </c>
      <c r="D18" s="195">
        <v>72225</v>
      </c>
      <c r="E18" s="195">
        <v>53835</v>
      </c>
      <c r="F18" s="196">
        <v>-25.46209761163033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0</v>
      </c>
      <c r="C20" s="195">
        <v>0</v>
      </c>
      <c r="D20" s="195">
        <v>0</v>
      </c>
      <c r="E20" s="195">
        <v>0</v>
      </c>
      <c r="F20" s="196" t="s">
        <v>151</v>
      </c>
    </row>
    <row r="21" spans="1:7" ht="15.6" customHeight="1" x14ac:dyDescent="0.25">
      <c r="A21" s="194" t="s">
        <v>149</v>
      </c>
      <c r="B21" s="195">
        <v>1600</v>
      </c>
      <c r="C21" s="195">
        <v>1562</v>
      </c>
      <c r="D21" s="195">
        <v>3359</v>
      </c>
      <c r="E21" s="195">
        <v>3380</v>
      </c>
      <c r="F21" s="196">
        <v>0.62518606728193049</v>
      </c>
    </row>
    <row r="22" spans="1:7" ht="15.6" customHeight="1" x14ac:dyDescent="0.25">
      <c r="A22" s="194" t="s">
        <v>146</v>
      </c>
      <c r="B22" s="195">
        <v>40350</v>
      </c>
      <c r="C22" s="195">
        <v>39846</v>
      </c>
      <c r="D22" s="195">
        <v>84068</v>
      </c>
      <c r="E22" s="195">
        <v>80234</v>
      </c>
      <c r="F22" s="196">
        <v>-4.5605938050149888</v>
      </c>
    </row>
    <row r="23" spans="1:7" ht="15.6" customHeight="1" x14ac:dyDescent="0.25">
      <c r="A23" s="194" t="s">
        <v>165</v>
      </c>
      <c r="B23" s="195">
        <v>3911</v>
      </c>
      <c r="C23" s="195">
        <v>3632</v>
      </c>
      <c r="D23" s="195">
        <v>9802</v>
      </c>
      <c r="E23" s="195">
        <v>10175</v>
      </c>
      <c r="F23" s="196">
        <v>3.805345847786171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6784</v>
      </c>
      <c r="C25" s="195">
        <v>7072</v>
      </c>
      <c r="D25" s="195">
        <v>17404</v>
      </c>
      <c r="E25" s="195">
        <v>19760</v>
      </c>
      <c r="F25" s="196">
        <v>13.53711790393012</v>
      </c>
    </row>
    <row r="26" spans="1:7" ht="15.6" customHeight="1" x14ac:dyDescent="0.25">
      <c r="A26" s="194" t="s">
        <v>152</v>
      </c>
      <c r="B26" s="195">
        <v>1524</v>
      </c>
      <c r="C26" s="195">
        <v>1628</v>
      </c>
      <c r="D26" s="195">
        <v>3636</v>
      </c>
      <c r="E26" s="195">
        <v>4724</v>
      </c>
      <c r="F26" s="196">
        <v>29.922992299229922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126091</v>
      </c>
      <c r="C28" s="195">
        <v>131193</v>
      </c>
      <c r="D28" s="195">
        <v>256783</v>
      </c>
      <c r="E28" s="195">
        <v>257495</v>
      </c>
      <c r="F28" s="196">
        <v>0.27727692253770903</v>
      </c>
    </row>
    <row r="29" spans="1:7" ht="15.6" customHeight="1" x14ac:dyDescent="0.25">
      <c r="A29" s="194" t="s">
        <v>178</v>
      </c>
      <c r="B29" s="195">
        <v>3232</v>
      </c>
      <c r="C29" s="195">
        <v>3442</v>
      </c>
      <c r="D29" s="195">
        <v>6104</v>
      </c>
      <c r="E29" s="195">
        <v>5948</v>
      </c>
      <c r="F29" s="196">
        <v>-2.55570117955439</v>
      </c>
    </row>
    <row r="30" spans="1:7" ht="15.6" customHeight="1" x14ac:dyDescent="0.25">
      <c r="A30" s="194" t="s">
        <v>179</v>
      </c>
      <c r="B30" s="195">
        <v>0</v>
      </c>
      <c r="C30" s="195">
        <v>0</v>
      </c>
      <c r="D30" s="195">
        <v>0</v>
      </c>
      <c r="E30" s="195">
        <v>0</v>
      </c>
      <c r="F30" s="196" t="s">
        <v>151</v>
      </c>
    </row>
    <row r="31" spans="1:7" ht="15.6" customHeight="1" x14ac:dyDescent="0.25">
      <c r="A31" s="194" t="s">
        <v>180</v>
      </c>
      <c r="B31" s="195">
        <v>0</v>
      </c>
      <c r="C31" s="195">
        <v>0</v>
      </c>
      <c r="D31" s="195">
        <v>0</v>
      </c>
      <c r="E31" s="195">
        <v>0</v>
      </c>
      <c r="F31" s="196" t="s">
        <v>151</v>
      </c>
    </row>
    <row r="32" spans="1:7" ht="15.6" customHeight="1" x14ac:dyDescent="0.25">
      <c r="A32" s="194" t="s">
        <v>181</v>
      </c>
      <c r="B32" s="195">
        <v>10272</v>
      </c>
      <c r="C32" s="195">
        <v>11609</v>
      </c>
      <c r="D32" s="195">
        <v>25992</v>
      </c>
      <c r="E32" s="195">
        <v>29034</v>
      </c>
      <c r="F32" s="196">
        <v>11.70360110803324</v>
      </c>
    </row>
    <row r="33" spans="1:6" ht="15.6" customHeight="1" x14ac:dyDescent="0.25">
      <c r="A33" s="194" t="s">
        <v>182</v>
      </c>
      <c r="B33" s="195">
        <v>0</v>
      </c>
      <c r="C33" s="195">
        <v>0</v>
      </c>
      <c r="D33" s="195">
        <v>0</v>
      </c>
      <c r="E33" s="195">
        <v>0</v>
      </c>
      <c r="F33" s="196" t="s">
        <v>151</v>
      </c>
    </row>
    <row r="34" spans="1:6" ht="15.6" customHeight="1" x14ac:dyDescent="0.25">
      <c r="A34" s="194" t="s">
        <v>183</v>
      </c>
      <c r="B34" s="195">
        <v>0</v>
      </c>
      <c r="C34" s="195">
        <v>0</v>
      </c>
      <c r="D34" s="195">
        <v>0</v>
      </c>
      <c r="E34" s="195">
        <v>0</v>
      </c>
      <c r="F34" s="196" t="s">
        <v>151</v>
      </c>
    </row>
    <row r="35" spans="1:6" ht="15.6" customHeight="1" x14ac:dyDescent="0.25">
      <c r="A35" s="162" t="s">
        <v>153</v>
      </c>
      <c r="B35" s="80">
        <f>SUM(B7:B34)</f>
        <v>395099</v>
      </c>
      <c r="C35" s="81">
        <f>SUM(C7:C34)</f>
        <v>368603</v>
      </c>
      <c r="D35" s="184">
        <f>SUM(D7:D34)</f>
        <v>849963</v>
      </c>
      <c r="E35" s="184">
        <f>SUM(E7:E34)</f>
        <v>806370</v>
      </c>
      <c r="F35" s="145">
        <f>E35*100/D35-100</f>
        <v>-5.1288114894413042</v>
      </c>
    </row>
    <row r="36" spans="1:6" ht="15.6" customHeight="1" x14ac:dyDescent="0.25">
      <c r="A36" s="75" t="s">
        <v>85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DD066-F8F7-4ED8-BEAA-42C5FA5991C2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68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0</v>
      </c>
      <c r="C7" s="195">
        <v>0</v>
      </c>
      <c r="D7" s="195">
        <v>0</v>
      </c>
      <c r="E7" s="195">
        <v>0</v>
      </c>
      <c r="F7" s="196" t="s">
        <v>151</v>
      </c>
      <c r="G7" s="14"/>
    </row>
    <row r="8" spans="1:14" ht="15.6" customHeight="1" x14ac:dyDescent="0.25">
      <c r="A8" s="194" t="s">
        <v>11</v>
      </c>
      <c r="B8" s="195">
        <v>825</v>
      </c>
      <c r="C8" s="195">
        <v>588</v>
      </c>
      <c r="D8" s="195">
        <v>1369</v>
      </c>
      <c r="E8" s="195">
        <v>937</v>
      </c>
      <c r="F8" s="196">
        <v>-31.55588020452884</v>
      </c>
      <c r="G8" s="6"/>
    </row>
    <row r="9" spans="1:14" ht="15.6" customHeight="1" x14ac:dyDescent="0.25">
      <c r="A9" s="194" t="s">
        <v>8</v>
      </c>
      <c r="B9" s="195">
        <v>317</v>
      </c>
      <c r="C9" s="195">
        <v>898</v>
      </c>
      <c r="D9" s="195">
        <v>921</v>
      </c>
      <c r="E9" s="195">
        <v>1089</v>
      </c>
      <c r="F9" s="196">
        <v>18.24104234527687</v>
      </c>
      <c r="G9" s="6"/>
    </row>
    <row r="10" spans="1:14" ht="15.6" customHeight="1" x14ac:dyDescent="0.25">
      <c r="A10" s="194" t="s">
        <v>10</v>
      </c>
      <c r="B10" s="195">
        <v>0</v>
      </c>
      <c r="C10" s="195">
        <v>0</v>
      </c>
      <c r="D10" s="195">
        <v>0</v>
      </c>
      <c r="E10" s="195">
        <v>0</v>
      </c>
      <c r="F10" s="196" t="s">
        <v>151</v>
      </c>
    </row>
    <row r="11" spans="1:14" ht="15.6" customHeight="1" x14ac:dyDescent="0.25">
      <c r="A11" s="194" t="s">
        <v>9</v>
      </c>
      <c r="B11" s="195">
        <v>575</v>
      </c>
      <c r="C11" s="195">
        <v>579</v>
      </c>
      <c r="D11" s="195">
        <v>1024</v>
      </c>
      <c r="E11" s="195">
        <v>1038</v>
      </c>
      <c r="F11" s="196">
        <v>1.3671875</v>
      </c>
    </row>
    <row r="12" spans="1:14" ht="15.6" customHeight="1" x14ac:dyDescent="0.25">
      <c r="A12" s="194" t="s">
        <v>6</v>
      </c>
      <c r="B12" s="195">
        <v>4039</v>
      </c>
      <c r="C12" s="195">
        <v>3563</v>
      </c>
      <c r="D12" s="195">
        <v>5297</v>
      </c>
      <c r="E12" s="195">
        <v>4636</v>
      </c>
      <c r="F12" s="196">
        <v>-12.47876156314895</v>
      </c>
    </row>
    <row r="13" spans="1:14" ht="15.6" customHeight="1" x14ac:dyDescent="0.25">
      <c r="A13" s="194" t="s">
        <v>175</v>
      </c>
      <c r="B13" s="195">
        <v>6687</v>
      </c>
      <c r="C13" s="195">
        <v>8764</v>
      </c>
      <c r="D13" s="195">
        <v>12229</v>
      </c>
      <c r="E13" s="195">
        <v>14262</v>
      </c>
      <c r="F13" s="196">
        <v>16.624417368550169</v>
      </c>
    </row>
    <row r="14" spans="1:14" ht="15.6" customHeight="1" x14ac:dyDescent="0.25">
      <c r="A14" s="194" t="s">
        <v>148</v>
      </c>
      <c r="B14" s="195">
        <v>51536</v>
      </c>
      <c r="C14" s="195">
        <v>50704</v>
      </c>
      <c r="D14" s="195">
        <v>94359</v>
      </c>
      <c r="E14" s="195">
        <v>93483</v>
      </c>
      <c r="F14" s="196">
        <v>-0.92836931294311864</v>
      </c>
    </row>
    <row r="15" spans="1:14" ht="15.6" customHeight="1" x14ac:dyDescent="0.25">
      <c r="A15" s="194" t="s">
        <v>145</v>
      </c>
      <c r="B15" s="195">
        <v>1359</v>
      </c>
      <c r="C15" s="195">
        <v>1114</v>
      </c>
      <c r="D15" s="195">
        <v>2185</v>
      </c>
      <c r="E15" s="195">
        <v>1803</v>
      </c>
      <c r="F15" s="196">
        <v>-17.482837528604119</v>
      </c>
    </row>
    <row r="16" spans="1:14" ht="15.6" customHeight="1" x14ac:dyDescent="0.5">
      <c r="A16" s="194" t="s">
        <v>144</v>
      </c>
      <c r="B16" s="195">
        <v>0</v>
      </c>
      <c r="C16" s="195">
        <v>0</v>
      </c>
      <c r="D16" s="195">
        <v>0</v>
      </c>
      <c r="E16" s="195">
        <v>0</v>
      </c>
      <c r="F16" s="196" t="s">
        <v>151</v>
      </c>
      <c r="G16" s="1"/>
    </row>
    <row r="17" spans="1:7" ht="15.6" customHeight="1" x14ac:dyDescent="0.35">
      <c r="A17" s="194" t="s">
        <v>150</v>
      </c>
      <c r="B17" s="195">
        <v>18</v>
      </c>
      <c r="C17" s="195">
        <v>6059</v>
      </c>
      <c r="D17" s="195">
        <v>26</v>
      </c>
      <c r="E17" s="195">
        <v>6098</v>
      </c>
      <c r="F17" s="196">
        <v>23353.846153846149</v>
      </c>
      <c r="G17" s="2"/>
    </row>
    <row r="18" spans="1:7" ht="15.6" customHeight="1" x14ac:dyDescent="0.25">
      <c r="A18" s="194" t="s">
        <v>147</v>
      </c>
      <c r="B18" s="195">
        <v>133</v>
      </c>
      <c r="C18" s="195">
        <v>188</v>
      </c>
      <c r="D18" s="195">
        <v>226</v>
      </c>
      <c r="E18" s="195">
        <v>596</v>
      </c>
      <c r="F18" s="196">
        <v>163.716814159292</v>
      </c>
    </row>
    <row r="19" spans="1:7" ht="15.6" customHeight="1" x14ac:dyDescent="0.25">
      <c r="A19" s="194" t="s">
        <v>143</v>
      </c>
      <c r="B19" s="195">
        <v>0</v>
      </c>
      <c r="C19" s="195">
        <v>0</v>
      </c>
      <c r="D19" s="195">
        <v>0</v>
      </c>
      <c r="E19" s="195">
        <v>0</v>
      </c>
      <c r="F19" s="196" t="s">
        <v>151</v>
      </c>
    </row>
    <row r="20" spans="1:7" ht="15.6" customHeight="1" x14ac:dyDescent="0.25">
      <c r="A20" s="194" t="s">
        <v>142</v>
      </c>
      <c r="B20" s="195">
        <v>11</v>
      </c>
      <c r="C20" s="195">
        <v>4</v>
      </c>
      <c r="D20" s="195">
        <v>24</v>
      </c>
      <c r="E20" s="195">
        <v>5</v>
      </c>
      <c r="F20" s="196">
        <v>-79.166666666666671</v>
      </c>
    </row>
    <row r="21" spans="1:7" ht="15.6" customHeight="1" x14ac:dyDescent="0.25">
      <c r="A21" s="194" t="s">
        <v>149</v>
      </c>
      <c r="B21" s="195">
        <v>1466</v>
      </c>
      <c r="C21" s="195">
        <v>5997</v>
      </c>
      <c r="D21" s="195">
        <v>2306</v>
      </c>
      <c r="E21" s="195">
        <v>8891</v>
      </c>
      <c r="F21" s="196">
        <v>285.55941023417171</v>
      </c>
    </row>
    <row r="22" spans="1:7" ht="15.6" customHeight="1" x14ac:dyDescent="0.25">
      <c r="A22" s="194" t="s">
        <v>146</v>
      </c>
      <c r="B22" s="195">
        <v>45781</v>
      </c>
      <c r="C22" s="195">
        <v>30773</v>
      </c>
      <c r="D22" s="195">
        <v>71105</v>
      </c>
      <c r="E22" s="195">
        <v>51278</v>
      </c>
      <c r="F22" s="196">
        <v>-27.884115041136351</v>
      </c>
    </row>
    <row r="23" spans="1:7" ht="15.6" customHeight="1" x14ac:dyDescent="0.25">
      <c r="A23" s="194" t="s">
        <v>165</v>
      </c>
      <c r="B23" s="195">
        <v>8229</v>
      </c>
      <c r="C23" s="195">
        <v>6197</v>
      </c>
      <c r="D23" s="195">
        <v>16119</v>
      </c>
      <c r="E23" s="195">
        <v>13819</v>
      </c>
      <c r="F23" s="196">
        <v>-14.26887524039952</v>
      </c>
    </row>
    <row r="24" spans="1:7" ht="15.6" customHeight="1" x14ac:dyDescent="0.25">
      <c r="A24" s="194" t="s">
        <v>141</v>
      </c>
      <c r="B24" s="195">
        <v>10</v>
      </c>
      <c r="C24" s="195">
        <v>247</v>
      </c>
      <c r="D24" s="195">
        <v>15</v>
      </c>
      <c r="E24" s="195">
        <v>280</v>
      </c>
      <c r="F24" s="196">
        <v>1766.666666666667</v>
      </c>
    </row>
    <row r="25" spans="1:7" ht="15.6" customHeight="1" x14ac:dyDescent="0.25">
      <c r="A25" s="194" t="s">
        <v>140</v>
      </c>
      <c r="B25" s="195">
        <v>165</v>
      </c>
      <c r="C25" s="195">
        <v>213</v>
      </c>
      <c r="D25" s="195">
        <v>346</v>
      </c>
      <c r="E25" s="195">
        <v>346</v>
      </c>
      <c r="F25" s="196">
        <v>0</v>
      </c>
    </row>
    <row r="26" spans="1:7" ht="15.6" customHeight="1" x14ac:dyDescent="0.25">
      <c r="A26" s="194" t="s">
        <v>152</v>
      </c>
      <c r="B26" s="195">
        <v>1</v>
      </c>
      <c r="C26" s="195">
        <v>0</v>
      </c>
      <c r="D26" s="195">
        <v>5</v>
      </c>
      <c r="E26" s="195">
        <v>1</v>
      </c>
      <c r="F26" s="196">
        <v>-80</v>
      </c>
    </row>
    <row r="27" spans="1:7" ht="15.6" customHeight="1" x14ac:dyDescent="0.25">
      <c r="A27" s="194" t="s">
        <v>173</v>
      </c>
      <c r="B27" s="195">
        <v>18040</v>
      </c>
      <c r="C27" s="195">
        <v>12754</v>
      </c>
      <c r="D27" s="195">
        <v>29420</v>
      </c>
      <c r="E27" s="195">
        <v>25214</v>
      </c>
      <c r="F27" s="196">
        <v>-14.296397008837531</v>
      </c>
    </row>
    <row r="28" spans="1:7" ht="15.6" customHeight="1" x14ac:dyDescent="0.25">
      <c r="A28" s="194" t="s">
        <v>177</v>
      </c>
      <c r="B28" s="195">
        <v>6395</v>
      </c>
      <c r="C28" s="195">
        <v>9107</v>
      </c>
      <c r="D28" s="195">
        <v>13273</v>
      </c>
      <c r="E28" s="195">
        <v>14446</v>
      </c>
      <c r="F28" s="196">
        <v>8.8374896406238292</v>
      </c>
    </row>
    <row r="29" spans="1:7" ht="15.6" customHeight="1" x14ac:dyDescent="0.25">
      <c r="A29" s="194" t="s">
        <v>178</v>
      </c>
      <c r="B29" s="195">
        <v>35184</v>
      </c>
      <c r="C29" s="195">
        <v>31056</v>
      </c>
      <c r="D29" s="195">
        <v>49921</v>
      </c>
      <c r="E29" s="195">
        <v>49346</v>
      </c>
      <c r="F29" s="196">
        <v>-1.151819875403135</v>
      </c>
    </row>
    <row r="30" spans="1:7" ht="15.6" customHeight="1" x14ac:dyDescent="0.25">
      <c r="A30" s="194" t="s">
        <v>179</v>
      </c>
      <c r="B30" s="195">
        <v>330</v>
      </c>
      <c r="C30" s="195">
        <v>235</v>
      </c>
      <c r="D30" s="195">
        <v>809</v>
      </c>
      <c r="E30" s="195">
        <v>2325</v>
      </c>
      <c r="F30" s="196">
        <v>187.39184177997529</v>
      </c>
    </row>
    <row r="31" spans="1:7" ht="15.6" customHeight="1" x14ac:dyDescent="0.25">
      <c r="A31" s="194" t="s">
        <v>180</v>
      </c>
      <c r="B31" s="195">
        <v>24294</v>
      </c>
      <c r="C31" s="195">
        <v>15142</v>
      </c>
      <c r="D31" s="195">
        <v>43236</v>
      </c>
      <c r="E31" s="195">
        <v>35665</v>
      </c>
      <c r="F31" s="196">
        <v>-17.510870570820611</v>
      </c>
    </row>
    <row r="32" spans="1:7" ht="15.6" customHeight="1" x14ac:dyDescent="0.25">
      <c r="A32" s="194" t="s">
        <v>181</v>
      </c>
      <c r="B32" s="195">
        <v>34661</v>
      </c>
      <c r="C32" s="195">
        <v>45154</v>
      </c>
      <c r="D32" s="195">
        <v>73184</v>
      </c>
      <c r="E32" s="195">
        <v>80950</v>
      </c>
      <c r="F32" s="196">
        <v>10.61160909488413</v>
      </c>
    </row>
    <row r="33" spans="1:6" ht="15.6" customHeight="1" x14ac:dyDescent="0.25">
      <c r="A33" s="194" t="s">
        <v>182</v>
      </c>
      <c r="B33" s="195">
        <v>59364</v>
      </c>
      <c r="C33" s="195">
        <v>56554</v>
      </c>
      <c r="D33" s="195">
        <v>93566</v>
      </c>
      <c r="E33" s="195">
        <v>95758</v>
      </c>
      <c r="F33" s="196">
        <v>2.3427313340315981</v>
      </c>
    </row>
    <row r="34" spans="1:6" ht="15.6" customHeight="1" x14ac:dyDescent="0.25">
      <c r="A34" s="194" t="s">
        <v>183</v>
      </c>
      <c r="B34" s="195">
        <v>2</v>
      </c>
      <c r="C34" s="195">
        <v>24</v>
      </c>
      <c r="D34" s="195">
        <v>5</v>
      </c>
      <c r="E34" s="195">
        <v>36</v>
      </c>
      <c r="F34" s="196">
        <v>620</v>
      </c>
    </row>
    <row r="35" spans="1:6" ht="15.6" customHeight="1" x14ac:dyDescent="0.25">
      <c r="A35" s="162" t="s">
        <v>153</v>
      </c>
      <c r="B35" s="80">
        <f>SUM(B7:B34)</f>
        <v>299422</v>
      </c>
      <c r="C35" s="81">
        <f>SUM(C7:C34)</f>
        <v>285914</v>
      </c>
      <c r="D35" s="80">
        <f>SUM(D7:D34)</f>
        <v>510970</v>
      </c>
      <c r="E35" s="82">
        <f>SUM(E7:E34)</f>
        <v>502302</v>
      </c>
      <c r="F35" s="145">
        <f>E35*100/D35-100</f>
        <v>-1.6963813922539543</v>
      </c>
    </row>
    <row r="36" spans="1:6" ht="15.6" customHeight="1" x14ac:dyDescent="0.25">
      <c r="A36" s="75" t="s">
        <v>158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A1593-5A51-4DED-A214-C564EA50074F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01" customWidth="1"/>
    <col min="2" max="2" width="18.7109375" style="201" customWidth="1"/>
    <col min="3" max="3" width="22.5703125" style="201" customWidth="1"/>
    <col min="4" max="5" width="15.42578125" style="201" customWidth="1"/>
    <col min="6" max="6" width="15.5703125" style="201" customWidth="1"/>
    <col min="7" max="10" width="15.42578125" style="201" customWidth="1"/>
    <col min="11" max="11" width="11.85546875" style="201" customWidth="1"/>
    <col min="12" max="16384" width="11.42578125" style="201"/>
  </cols>
  <sheetData>
    <row r="1" spans="1:11" x14ac:dyDescent="0.25">
      <c r="A1" s="197"/>
      <c r="B1" s="198"/>
      <c r="C1" s="198"/>
      <c r="D1" s="199"/>
      <c r="E1" s="200"/>
      <c r="F1" s="199"/>
      <c r="H1" s="202"/>
      <c r="J1" s="202"/>
      <c r="K1" s="202"/>
    </row>
    <row r="2" spans="1:11" x14ac:dyDescent="0.25">
      <c r="A2" s="203"/>
      <c r="B2" s="199"/>
      <c r="C2" s="204"/>
      <c r="D2" s="199"/>
      <c r="E2" s="203"/>
      <c r="F2" s="199"/>
      <c r="G2" s="205"/>
      <c r="H2" s="199"/>
      <c r="I2" s="205"/>
      <c r="J2" s="199"/>
      <c r="K2" s="199"/>
    </row>
    <row r="3" spans="1:11" x14ac:dyDescent="0.25">
      <c r="A3" s="203"/>
      <c r="B3" s="198"/>
      <c r="C3" s="204"/>
      <c r="D3" s="199"/>
      <c r="E3" s="205"/>
      <c r="F3" s="199"/>
      <c r="G3" s="205"/>
      <c r="H3" s="199"/>
      <c r="I3" s="205"/>
      <c r="J3" s="199"/>
      <c r="K3" s="199"/>
    </row>
    <row r="4" spans="1:11" x14ac:dyDescent="0.25">
      <c r="A4" s="203"/>
      <c r="B4" s="199"/>
      <c r="C4" s="204"/>
      <c r="D4" s="202"/>
      <c r="E4" s="206"/>
      <c r="F4" s="199"/>
      <c r="G4" s="206"/>
      <c r="H4" s="202"/>
      <c r="I4" s="206"/>
      <c r="J4" s="202"/>
      <c r="K4" s="202"/>
    </row>
    <row r="5" spans="1:11" x14ac:dyDescent="0.25">
      <c r="A5" s="203"/>
      <c r="B5" s="199"/>
      <c r="C5" s="207"/>
      <c r="D5" s="199"/>
      <c r="E5" s="205"/>
      <c r="F5" s="199"/>
      <c r="G5" s="205"/>
      <c r="H5" s="199"/>
      <c r="I5" s="205"/>
      <c r="J5" s="199"/>
      <c r="K5" s="199"/>
    </row>
    <row r="6" spans="1:11" x14ac:dyDescent="0.25">
      <c r="A6" s="203"/>
      <c r="B6" s="199"/>
      <c r="C6" s="208"/>
      <c r="D6" s="199"/>
      <c r="E6" s="205"/>
      <c r="F6" s="199"/>
      <c r="G6" s="205"/>
      <c r="H6" s="199"/>
      <c r="I6" s="205"/>
      <c r="J6" s="199"/>
      <c r="K6" s="199"/>
    </row>
    <row r="7" spans="1:11" x14ac:dyDescent="0.25">
      <c r="A7" s="203"/>
      <c r="B7" s="199"/>
      <c r="C7" s="204"/>
      <c r="D7" s="199"/>
      <c r="E7" s="204"/>
      <c r="F7" s="199"/>
      <c r="G7" s="205"/>
      <c r="H7" s="199"/>
      <c r="I7" s="205"/>
      <c r="J7" s="199"/>
      <c r="K7" s="199"/>
    </row>
    <row r="8" spans="1:11" x14ac:dyDescent="0.25">
      <c r="A8" s="203"/>
      <c r="B8" s="199"/>
      <c r="C8" s="204"/>
      <c r="D8" s="202"/>
      <c r="E8" s="209"/>
      <c r="F8" s="199"/>
      <c r="G8" s="206"/>
      <c r="H8" s="202"/>
      <c r="I8" s="206"/>
      <c r="J8" s="202"/>
      <c r="K8" s="202"/>
    </row>
    <row r="9" spans="1:11" x14ac:dyDescent="0.25">
      <c r="A9" s="203"/>
      <c r="B9" s="199"/>
      <c r="C9" s="207"/>
      <c r="D9" s="199"/>
      <c r="E9" s="204"/>
      <c r="F9" s="199"/>
      <c r="G9" s="205"/>
      <c r="H9" s="199"/>
      <c r="I9" s="205"/>
      <c r="J9" s="199"/>
      <c r="K9" s="199"/>
    </row>
    <row r="10" spans="1:11" x14ac:dyDescent="0.25">
      <c r="A10" s="203"/>
      <c r="B10" s="199"/>
      <c r="C10" s="209"/>
      <c r="D10" s="202"/>
      <c r="E10" s="209"/>
      <c r="F10" s="199"/>
      <c r="G10" s="206"/>
      <c r="H10" s="202"/>
      <c r="I10" s="206"/>
      <c r="J10" s="202"/>
      <c r="K10" s="202"/>
    </row>
    <row r="11" spans="1:11" x14ac:dyDescent="0.25">
      <c r="A11" s="199"/>
      <c r="B11" s="199"/>
      <c r="C11" s="204"/>
      <c r="D11" s="199"/>
      <c r="E11" s="204"/>
      <c r="F11" s="199"/>
      <c r="G11" s="203"/>
      <c r="H11" s="199"/>
      <c r="I11" s="205"/>
      <c r="J11" s="199"/>
      <c r="K11" s="199"/>
    </row>
    <row r="12" spans="1:11" x14ac:dyDescent="0.25">
      <c r="A12" s="197"/>
      <c r="B12" s="198"/>
      <c r="C12" s="207"/>
      <c r="D12" s="198"/>
      <c r="E12" s="207"/>
      <c r="F12" s="198"/>
      <c r="G12" s="197"/>
      <c r="H12" s="198"/>
      <c r="I12" s="210"/>
      <c r="J12" s="198"/>
      <c r="K12" s="198"/>
    </row>
    <row r="13" spans="1:11" x14ac:dyDescent="0.25">
      <c r="A13" s="203"/>
      <c r="B13" s="199"/>
      <c r="C13" s="208"/>
      <c r="D13" s="211"/>
      <c r="E13" s="208"/>
      <c r="F13" s="199"/>
      <c r="G13" s="212"/>
      <c r="H13" s="211"/>
      <c r="J13" s="211"/>
      <c r="K13" s="211"/>
    </row>
    <row r="14" spans="1:11" x14ac:dyDescent="0.25">
      <c r="A14" s="203"/>
      <c r="B14" s="199"/>
      <c r="C14" s="204"/>
      <c r="D14" s="202"/>
      <c r="E14" s="209"/>
      <c r="F14" s="199"/>
      <c r="G14" s="200"/>
      <c r="H14" s="202"/>
      <c r="I14" s="206"/>
      <c r="J14" s="202"/>
      <c r="K14" s="202"/>
    </row>
    <row r="15" spans="1:11" x14ac:dyDescent="0.25">
      <c r="A15" s="203"/>
      <c r="B15" s="199"/>
      <c r="C15" s="204"/>
      <c r="D15" s="199"/>
      <c r="E15" s="204"/>
      <c r="F15" s="199"/>
      <c r="G15" s="203"/>
      <c r="H15" s="199"/>
      <c r="I15" s="205"/>
      <c r="J15" s="199"/>
      <c r="K15" s="199"/>
    </row>
    <row r="16" spans="1:11" x14ac:dyDescent="0.25">
      <c r="A16" s="203"/>
      <c r="B16" s="199"/>
      <c r="C16" s="207"/>
      <c r="D16" s="211"/>
      <c r="E16" s="208"/>
      <c r="F16" s="199"/>
      <c r="H16" s="211"/>
      <c r="J16" s="211"/>
      <c r="K16" s="211"/>
    </row>
    <row r="17" spans="1:11" x14ac:dyDescent="0.25">
      <c r="A17" s="203"/>
      <c r="B17" s="199"/>
      <c r="C17" s="204"/>
      <c r="D17" s="202"/>
      <c r="E17" s="209"/>
      <c r="F17" s="199"/>
      <c r="G17" s="206"/>
      <c r="H17" s="202"/>
      <c r="I17" s="206"/>
      <c r="J17" s="202"/>
      <c r="K17" s="202"/>
    </row>
    <row r="18" spans="1:11" x14ac:dyDescent="0.25">
      <c r="A18" s="203"/>
      <c r="B18" s="199"/>
      <c r="C18" s="204"/>
      <c r="D18" s="199"/>
      <c r="E18" s="199"/>
      <c r="F18" s="199"/>
      <c r="G18" s="205"/>
      <c r="H18" s="199"/>
      <c r="I18" s="205"/>
      <c r="J18" s="199"/>
      <c r="K18" s="199"/>
    </row>
    <row r="19" spans="1:11" x14ac:dyDescent="0.25">
      <c r="A19" s="203"/>
      <c r="B19" s="199"/>
      <c r="C19" s="204"/>
      <c r="D19" s="198"/>
      <c r="E19" s="198"/>
      <c r="F19" s="211"/>
      <c r="H19" s="211"/>
      <c r="J19" s="211"/>
      <c r="K19" s="211"/>
    </row>
    <row r="20" spans="1:11" x14ac:dyDescent="0.25">
      <c r="A20" s="203"/>
      <c r="B20" s="199"/>
      <c r="C20" s="204"/>
      <c r="D20" s="199"/>
      <c r="E20" s="204"/>
      <c r="F20" s="199"/>
      <c r="G20" s="205"/>
      <c r="H20" s="199"/>
      <c r="I20" s="205"/>
      <c r="J20" s="199"/>
      <c r="K20" s="199"/>
    </row>
    <row r="21" spans="1:11" x14ac:dyDescent="0.25">
      <c r="A21" s="203"/>
      <c r="B21" s="199"/>
      <c r="C21" s="210"/>
      <c r="D21" s="211"/>
      <c r="E21" s="208"/>
      <c r="F21" s="211"/>
      <c r="H21" s="211"/>
      <c r="J21" s="211"/>
      <c r="K21" s="211"/>
    </row>
    <row r="22" spans="1:11" x14ac:dyDescent="0.25">
      <c r="A22" s="203"/>
      <c r="B22" s="199"/>
      <c r="C22" s="204"/>
      <c r="D22" s="199"/>
      <c r="E22" s="204"/>
      <c r="F22" s="199"/>
      <c r="G22" s="205"/>
      <c r="H22" s="199"/>
      <c r="I22" s="205"/>
      <c r="J22" s="199"/>
      <c r="K22" s="199"/>
    </row>
    <row r="23" spans="1:11" x14ac:dyDescent="0.25">
      <c r="A23" s="203"/>
      <c r="B23" s="199"/>
      <c r="C23" s="204"/>
      <c r="D23" s="211"/>
      <c r="E23" s="208"/>
      <c r="F23" s="211"/>
      <c r="H23" s="211"/>
      <c r="J23" s="211"/>
      <c r="K23" s="211"/>
    </row>
    <row r="24" spans="1:11" x14ac:dyDescent="0.25">
      <c r="A24" s="203"/>
      <c r="B24" s="199"/>
      <c r="C24" s="204"/>
      <c r="D24" s="199"/>
      <c r="E24" s="204"/>
      <c r="F24" s="199"/>
      <c r="G24" s="205"/>
      <c r="H24" s="199"/>
      <c r="I24" s="205"/>
      <c r="J24" s="199"/>
      <c r="K24" s="199"/>
    </row>
    <row r="25" spans="1:11" x14ac:dyDescent="0.25">
      <c r="A25" s="203"/>
      <c r="B25" s="199"/>
      <c r="C25" s="204"/>
      <c r="D25" s="211"/>
      <c r="E25" s="208"/>
      <c r="F25" s="211"/>
      <c r="H25" s="211"/>
      <c r="J25" s="211"/>
      <c r="K25" s="211"/>
    </row>
    <row r="26" spans="1:11" x14ac:dyDescent="0.25">
      <c r="A26" s="203"/>
      <c r="B26" s="199"/>
      <c r="C26" s="210"/>
      <c r="D26" s="202"/>
      <c r="E26" s="209"/>
      <c r="F26" s="202"/>
      <c r="G26" s="206"/>
      <c r="H26" s="202"/>
      <c r="I26" s="206"/>
      <c r="J26" s="202"/>
      <c r="K26" s="202"/>
    </row>
    <row r="27" spans="1:11" x14ac:dyDescent="0.25">
      <c r="A27" s="203"/>
      <c r="B27" s="199"/>
      <c r="C27" s="209"/>
      <c r="D27" s="199"/>
      <c r="E27" s="204"/>
      <c r="F27" s="199"/>
      <c r="G27" s="205"/>
      <c r="H27" s="199"/>
      <c r="I27" s="205"/>
      <c r="J27" s="199"/>
      <c r="K27" s="199"/>
    </row>
    <row r="28" spans="1:11" ht="39" x14ac:dyDescent="0.7">
      <c r="A28" s="213" t="s">
        <v>163</v>
      </c>
      <c r="B28" s="199"/>
      <c r="C28" s="204"/>
      <c r="D28" s="202"/>
      <c r="E28" s="209"/>
      <c r="F28" s="202"/>
      <c r="G28" s="206"/>
      <c r="H28" s="202"/>
      <c r="I28" s="206"/>
      <c r="J28" s="202"/>
      <c r="K28" s="202"/>
    </row>
    <row r="29" spans="1:11" ht="17.25" x14ac:dyDescent="0.35">
      <c r="A29" s="214"/>
      <c r="B29" s="199"/>
      <c r="C29" s="204"/>
      <c r="D29" s="199"/>
      <c r="E29" s="204"/>
      <c r="F29" s="199"/>
      <c r="G29" s="203"/>
      <c r="H29" s="199"/>
      <c r="I29" s="205"/>
      <c r="J29" s="199"/>
      <c r="K29" s="199"/>
    </row>
    <row r="30" spans="1:11" x14ac:dyDescent="0.25">
      <c r="A30" s="203"/>
      <c r="B30" s="199"/>
      <c r="C30" s="207"/>
      <c r="D30" s="198"/>
      <c r="E30" s="207"/>
      <c r="F30" s="198"/>
      <c r="G30" s="197"/>
      <c r="H30" s="198"/>
      <c r="I30" s="210"/>
      <c r="J30" s="198"/>
      <c r="K30" s="198"/>
    </row>
    <row r="31" spans="1:11" x14ac:dyDescent="0.25">
      <c r="A31" s="203"/>
      <c r="B31" s="199"/>
      <c r="C31" s="204"/>
      <c r="D31" s="211"/>
      <c r="E31" s="208"/>
      <c r="F31" s="211"/>
      <c r="G31" s="212"/>
      <c r="H31" s="211"/>
      <c r="J31" s="211"/>
      <c r="K31" s="211"/>
    </row>
    <row r="32" spans="1:11" x14ac:dyDescent="0.25">
      <c r="A32" s="203"/>
      <c r="B32" s="199"/>
      <c r="C32" s="210"/>
      <c r="D32" s="202"/>
      <c r="E32" s="209"/>
      <c r="F32" s="202"/>
      <c r="G32" s="200"/>
      <c r="H32" s="202"/>
      <c r="I32" s="206"/>
      <c r="J32" s="202"/>
      <c r="K32" s="202"/>
    </row>
    <row r="33" spans="1:11" x14ac:dyDescent="0.25">
      <c r="A33" s="203"/>
      <c r="B33" s="199"/>
      <c r="C33" s="209"/>
      <c r="D33" s="199"/>
      <c r="E33" s="204"/>
      <c r="F33" s="199"/>
      <c r="G33" s="203"/>
      <c r="H33" s="199"/>
      <c r="I33" s="205"/>
      <c r="J33" s="199"/>
      <c r="K33" s="199"/>
    </row>
    <row r="34" spans="1:11" x14ac:dyDescent="0.25">
      <c r="A34" s="203"/>
      <c r="B34" s="199"/>
      <c r="C34" s="204"/>
      <c r="D34" s="199"/>
      <c r="E34" s="204"/>
      <c r="F34" s="199"/>
      <c r="G34" s="203"/>
      <c r="H34" s="199"/>
      <c r="I34" s="205"/>
      <c r="J34" s="199"/>
      <c r="K34" s="199"/>
    </row>
    <row r="35" spans="1:11" x14ac:dyDescent="0.25">
      <c r="A35" s="203"/>
      <c r="B35" s="199"/>
      <c r="D35" s="198"/>
      <c r="E35" s="207"/>
      <c r="F35" s="198"/>
      <c r="G35" s="197"/>
      <c r="H35" s="198"/>
      <c r="I35" s="210"/>
      <c r="J35" s="198"/>
      <c r="K35" s="198"/>
    </row>
    <row r="36" spans="1:11" x14ac:dyDescent="0.25">
      <c r="A36" s="203"/>
      <c r="B36" s="199"/>
      <c r="C36" s="204"/>
      <c r="D36" s="198"/>
      <c r="E36" s="207"/>
      <c r="F36" s="199"/>
      <c r="G36" s="203"/>
      <c r="H36" s="199"/>
      <c r="I36" s="203"/>
      <c r="J36" s="199"/>
      <c r="K36" s="199"/>
    </row>
    <row r="37" spans="1:11" x14ac:dyDescent="0.25">
      <c r="A37" s="203"/>
      <c r="B37" s="199"/>
      <c r="C37" s="204"/>
      <c r="D37" s="198"/>
      <c r="E37" s="207"/>
      <c r="F37" s="198"/>
      <c r="G37" s="197"/>
      <c r="H37" s="211"/>
      <c r="I37" s="212"/>
      <c r="J37" s="211"/>
      <c r="K37" s="211"/>
    </row>
    <row r="38" spans="1:11" x14ac:dyDescent="0.25">
      <c r="A38" s="203"/>
      <c r="B38" s="199"/>
      <c r="C38" s="208"/>
      <c r="D38" s="211"/>
      <c r="E38" s="208"/>
      <c r="F38" s="211"/>
      <c r="G38" s="212"/>
      <c r="H38" s="202"/>
      <c r="I38" s="199"/>
      <c r="J38" s="199"/>
      <c r="K38" s="199"/>
    </row>
    <row r="39" spans="1:11" x14ac:dyDescent="0.25">
      <c r="A39" s="203"/>
      <c r="B39" s="199"/>
      <c r="C39" s="199"/>
      <c r="D39" s="202"/>
      <c r="E39" s="199"/>
      <c r="F39" s="199"/>
      <c r="G39" s="203"/>
      <c r="H39" s="199"/>
      <c r="I39" s="210"/>
      <c r="J39" s="198"/>
      <c r="K39" s="198"/>
    </row>
    <row r="40" spans="1:11" x14ac:dyDescent="0.25">
      <c r="A40" s="203"/>
      <c r="B40" s="199"/>
      <c r="C40" s="199"/>
      <c r="D40" s="199"/>
      <c r="E40" s="198"/>
      <c r="F40" s="198"/>
      <c r="G40" s="197"/>
      <c r="H40" s="211"/>
      <c r="J40" s="211"/>
      <c r="K40" s="211"/>
    </row>
    <row r="41" spans="1:11" x14ac:dyDescent="0.25">
      <c r="A41" s="203"/>
      <c r="B41" s="199"/>
      <c r="C41" s="211"/>
      <c r="D41" s="198"/>
      <c r="F41" s="211"/>
      <c r="G41" s="212"/>
      <c r="H41" s="199"/>
      <c r="I41" s="205"/>
      <c r="J41" s="199"/>
      <c r="K41" s="199"/>
    </row>
    <row r="42" spans="1:11" x14ac:dyDescent="0.25">
      <c r="A42" s="203"/>
      <c r="B42" s="199"/>
      <c r="C42" s="199"/>
      <c r="D42" s="199"/>
      <c r="E42" s="204"/>
      <c r="F42" s="199"/>
      <c r="G42" s="203"/>
      <c r="H42" s="199"/>
      <c r="I42" s="205"/>
      <c r="J42" s="199"/>
      <c r="K42" s="199"/>
    </row>
    <row r="43" spans="1:11" x14ac:dyDescent="0.25">
      <c r="A43" s="197"/>
      <c r="B43" s="199"/>
      <c r="C43" s="202"/>
      <c r="D43" s="209"/>
      <c r="E43" s="211"/>
      <c r="F43" s="211"/>
      <c r="G43" s="203"/>
      <c r="H43" s="199"/>
      <c r="I43" s="205"/>
      <c r="J43" s="199"/>
      <c r="K43" s="199"/>
    </row>
    <row r="44" spans="1:11" x14ac:dyDescent="0.25">
      <c r="A44" s="203"/>
      <c r="B44" s="199"/>
      <c r="C44" s="199"/>
      <c r="D44" s="204"/>
      <c r="E44" s="199"/>
      <c r="F44" s="199"/>
      <c r="G44" s="197"/>
      <c r="H44" s="198"/>
      <c r="I44" s="210"/>
      <c r="J44" s="198"/>
      <c r="K44" s="198"/>
    </row>
    <row r="45" spans="1:11" x14ac:dyDescent="0.25">
      <c r="A45" s="203"/>
      <c r="B45" s="199"/>
      <c r="C45" s="198"/>
      <c r="D45" s="207"/>
      <c r="E45" s="198"/>
      <c r="F45" s="198"/>
      <c r="G45" s="197"/>
      <c r="H45" s="199"/>
      <c r="I45" s="199"/>
      <c r="J45" s="199"/>
      <c r="K45" s="199"/>
    </row>
    <row r="46" spans="1:11" x14ac:dyDescent="0.25">
      <c r="A46" s="200"/>
      <c r="B46" s="202"/>
      <c r="C46" s="202"/>
      <c r="D46" s="209"/>
      <c r="E46" s="202"/>
      <c r="F46" s="202"/>
      <c r="G46" s="200"/>
      <c r="H46" s="202"/>
      <c r="I46" s="206"/>
      <c r="J46" s="202"/>
      <c r="K46" s="202"/>
    </row>
    <row r="47" spans="1:11" x14ac:dyDescent="0.25">
      <c r="A47" s="199"/>
      <c r="B47" s="199"/>
      <c r="C47" s="199"/>
      <c r="D47" s="204"/>
      <c r="E47" s="199"/>
      <c r="F47" s="199"/>
      <c r="G47" s="205"/>
      <c r="H47" s="199"/>
      <c r="I47" s="205"/>
      <c r="J47" s="199"/>
      <c r="K47" s="199"/>
    </row>
    <row r="48" spans="1:11" x14ac:dyDescent="0.25">
      <c r="A48" s="215"/>
      <c r="B48" s="216"/>
      <c r="C48" s="216"/>
      <c r="D48" s="209"/>
      <c r="E48" s="202"/>
      <c r="F48" s="202"/>
      <c r="G48" s="216"/>
      <c r="H48" s="216"/>
      <c r="I48" s="216"/>
      <c r="J48" s="216"/>
      <c r="K48" s="216"/>
    </row>
    <row r="51" spans="8:8" x14ac:dyDescent="0.25">
      <c r="H51" s="217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20780-E6D7-4D17-A5D1-959DA3704A31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4" t="s">
        <v>184</v>
      </c>
      <c r="E1" s="5"/>
      <c r="H1" s="4"/>
      <c r="I1" s="4"/>
      <c r="J1" s="4"/>
      <c r="K1" s="4"/>
      <c r="L1" s="4"/>
      <c r="M1" s="4"/>
      <c r="AA1" s="41" t="str">
        <f>"Acumulado "&amp;E6</f>
        <v>Acumulado 2026</v>
      </c>
    </row>
    <row r="2" spans="1:27" ht="15.6" customHeight="1" x14ac:dyDescent="0.3">
      <c r="H2" s="3"/>
      <c r="I2" s="3"/>
      <c r="J2" s="3"/>
      <c r="K2" s="3"/>
      <c r="L2" s="3"/>
      <c r="M2" s="3"/>
      <c r="AA2" s="41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3" t="s">
        <v>51</v>
      </c>
    </row>
    <row r="5" spans="1:27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27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27" ht="15.6" customHeight="1" x14ac:dyDescent="0.25">
      <c r="A7" s="219" t="s">
        <v>18</v>
      </c>
      <c r="B7" s="220">
        <v>829973</v>
      </c>
      <c r="C7" s="220">
        <v>719329</v>
      </c>
      <c r="D7" s="220">
        <v>1314958</v>
      </c>
      <c r="E7" s="220">
        <v>1228518</v>
      </c>
      <c r="F7" s="221">
        <v>-6.573593985511323</v>
      </c>
      <c r="G7" s="6"/>
    </row>
    <row r="8" spans="1:27" s="35" customFormat="1" ht="15.6" customHeight="1" x14ac:dyDescent="0.2">
      <c r="A8" s="219" t="s">
        <v>11</v>
      </c>
      <c r="B8" s="220">
        <v>46453</v>
      </c>
      <c r="C8" s="220">
        <v>72172</v>
      </c>
      <c r="D8" s="220">
        <v>125170</v>
      </c>
      <c r="E8" s="220">
        <v>93353</v>
      </c>
      <c r="F8" s="221">
        <v>-25.419030119038108</v>
      </c>
      <c r="G8" s="222"/>
    </row>
    <row r="9" spans="1:27" ht="15.6" customHeight="1" x14ac:dyDescent="0.25">
      <c r="A9" s="219" t="s">
        <v>8</v>
      </c>
      <c r="B9" s="220">
        <v>78254</v>
      </c>
      <c r="C9" s="220">
        <v>78816</v>
      </c>
      <c r="D9" s="220">
        <v>147335</v>
      </c>
      <c r="E9" s="220">
        <v>123588</v>
      </c>
      <c r="F9" s="221">
        <v>-16.11769097634642</v>
      </c>
      <c r="G9" s="6"/>
    </row>
    <row r="10" spans="1:27" ht="15.6" customHeight="1" x14ac:dyDescent="0.25">
      <c r="A10" s="219" t="s">
        <v>10</v>
      </c>
      <c r="B10" s="220">
        <v>116622</v>
      </c>
      <c r="C10" s="220">
        <v>156146</v>
      </c>
      <c r="D10" s="220">
        <v>276330</v>
      </c>
      <c r="E10" s="220">
        <v>420464</v>
      </c>
      <c r="F10" s="221">
        <v>52.160098433032971</v>
      </c>
    </row>
    <row r="11" spans="1:27" ht="15.6" customHeight="1" x14ac:dyDescent="0.25">
      <c r="A11" s="219" t="s">
        <v>9</v>
      </c>
      <c r="B11" s="220">
        <v>1469655</v>
      </c>
      <c r="C11" s="220">
        <v>1125144</v>
      </c>
      <c r="D11" s="220">
        <v>2853359</v>
      </c>
      <c r="E11" s="220">
        <v>2440116</v>
      </c>
      <c r="F11" s="221">
        <v>-14.48268514407054</v>
      </c>
    </row>
    <row r="12" spans="1:27" ht="15.6" customHeight="1" x14ac:dyDescent="0.25">
      <c r="A12" s="219" t="s">
        <v>6</v>
      </c>
      <c r="B12" s="220">
        <v>55899</v>
      </c>
      <c r="C12" s="220">
        <v>121589</v>
      </c>
      <c r="D12" s="220">
        <v>187084</v>
      </c>
      <c r="E12" s="220">
        <v>209397</v>
      </c>
      <c r="F12" s="221">
        <v>11.926728100746191</v>
      </c>
    </row>
    <row r="13" spans="1:27" ht="15.6" customHeight="1" x14ac:dyDescent="0.25">
      <c r="A13" s="219" t="s">
        <v>175</v>
      </c>
      <c r="B13" s="220">
        <v>5080</v>
      </c>
      <c r="C13" s="220">
        <v>4629</v>
      </c>
      <c r="D13" s="220">
        <v>21347</v>
      </c>
      <c r="E13" s="220">
        <v>11085</v>
      </c>
      <c r="F13" s="221">
        <v>-48.072328664449337</v>
      </c>
    </row>
    <row r="14" spans="1:27" ht="15.6" customHeight="1" x14ac:dyDescent="0.25">
      <c r="A14" s="219" t="s">
        <v>148</v>
      </c>
      <c r="B14" s="220">
        <v>1139951</v>
      </c>
      <c r="C14" s="220">
        <v>1311880</v>
      </c>
      <c r="D14" s="220">
        <v>2454924</v>
      </c>
      <c r="E14" s="220">
        <v>2712077</v>
      </c>
      <c r="F14" s="221">
        <v>10.474988227741459</v>
      </c>
    </row>
    <row r="15" spans="1:27" ht="15.6" customHeight="1" x14ac:dyDescent="0.25">
      <c r="A15" s="219" t="s">
        <v>145</v>
      </c>
      <c r="B15" s="220">
        <v>2057189</v>
      </c>
      <c r="C15" s="220">
        <v>2112080</v>
      </c>
      <c r="D15" s="220">
        <v>3651434</v>
      </c>
      <c r="E15" s="220">
        <v>3498057</v>
      </c>
      <c r="F15" s="221">
        <v>-4.2004593263906713</v>
      </c>
    </row>
    <row r="16" spans="1:27" ht="15.6" customHeight="1" x14ac:dyDescent="0.5">
      <c r="A16" s="219" t="s">
        <v>144</v>
      </c>
      <c r="B16" s="220">
        <v>1757312</v>
      </c>
      <c r="C16" s="220">
        <v>2100968</v>
      </c>
      <c r="D16" s="220">
        <v>4005252</v>
      </c>
      <c r="E16" s="220">
        <v>4216510</v>
      </c>
      <c r="F16" s="221">
        <v>5.2745245492668147</v>
      </c>
      <c r="G16" s="1"/>
    </row>
    <row r="17" spans="1:7" ht="15.6" customHeight="1" x14ac:dyDescent="0.35">
      <c r="A17" s="219" t="s">
        <v>150</v>
      </c>
      <c r="B17" s="220">
        <v>1024952</v>
      </c>
      <c r="C17" s="220">
        <v>1172849</v>
      </c>
      <c r="D17" s="220">
        <v>2099745</v>
      </c>
      <c r="E17" s="220">
        <v>2212653</v>
      </c>
      <c r="F17" s="221">
        <v>5.3772243772458097</v>
      </c>
      <c r="G17" s="2"/>
    </row>
    <row r="18" spans="1:7" ht="15.6" customHeight="1" x14ac:dyDescent="0.25">
      <c r="A18" s="219" t="s">
        <v>147</v>
      </c>
      <c r="B18" s="220">
        <v>49670</v>
      </c>
      <c r="C18" s="220">
        <v>35176</v>
      </c>
      <c r="D18" s="220">
        <v>56795</v>
      </c>
      <c r="E18" s="220">
        <v>83668</v>
      </c>
      <c r="F18" s="221">
        <v>47.315784840214803</v>
      </c>
    </row>
    <row r="19" spans="1:7" ht="15.6" customHeight="1" x14ac:dyDescent="0.25">
      <c r="A19" s="219" t="s">
        <v>143</v>
      </c>
      <c r="B19" s="220">
        <v>297327</v>
      </c>
      <c r="C19" s="220">
        <v>613016</v>
      </c>
      <c r="D19" s="220">
        <v>543126</v>
      </c>
      <c r="E19" s="220">
        <v>941554</v>
      </c>
      <c r="F19" s="221">
        <v>73.358299915673342</v>
      </c>
    </row>
    <row r="20" spans="1:7" ht="15.6" customHeight="1" x14ac:dyDescent="0.25">
      <c r="A20" s="219" t="s">
        <v>142</v>
      </c>
      <c r="B20" s="220">
        <v>883780</v>
      </c>
      <c r="C20" s="220">
        <v>884152</v>
      </c>
      <c r="D20" s="220">
        <v>1844731</v>
      </c>
      <c r="E20" s="220">
        <v>1498378</v>
      </c>
      <c r="F20" s="221">
        <v>-18.77525774760656</v>
      </c>
    </row>
    <row r="21" spans="1:7" ht="15.6" customHeight="1" x14ac:dyDescent="0.25">
      <c r="A21" s="219" t="s">
        <v>149</v>
      </c>
      <c r="B21" s="220">
        <v>1158459</v>
      </c>
      <c r="C21" s="220">
        <v>1508947</v>
      </c>
      <c r="D21" s="220">
        <v>2628075</v>
      </c>
      <c r="E21" s="220">
        <v>2795591</v>
      </c>
      <c r="F21" s="221">
        <v>6.374095107635811</v>
      </c>
    </row>
    <row r="22" spans="1:7" ht="15.6" customHeight="1" x14ac:dyDescent="0.25">
      <c r="A22" s="219" t="s">
        <v>146</v>
      </c>
      <c r="B22" s="220">
        <v>111048</v>
      </c>
      <c r="C22" s="220">
        <v>184108</v>
      </c>
      <c r="D22" s="220">
        <v>264341</v>
      </c>
      <c r="E22" s="220">
        <v>330494</v>
      </c>
      <c r="F22" s="221">
        <v>25.025629773663571</v>
      </c>
    </row>
    <row r="23" spans="1:7" ht="15.6" customHeight="1" x14ac:dyDescent="0.25">
      <c r="A23" s="219" t="s">
        <v>165</v>
      </c>
      <c r="B23" s="220">
        <v>107558</v>
      </c>
      <c r="C23" s="220">
        <v>133116</v>
      </c>
      <c r="D23" s="220">
        <v>201498</v>
      </c>
      <c r="E23" s="220">
        <v>162838</v>
      </c>
      <c r="F23" s="221">
        <v>-19.186294653048659</v>
      </c>
    </row>
    <row r="24" spans="1:7" ht="15.6" customHeight="1" x14ac:dyDescent="0.25">
      <c r="A24" s="219" t="s">
        <v>141</v>
      </c>
      <c r="B24" s="220">
        <v>171097</v>
      </c>
      <c r="C24" s="220">
        <v>73012</v>
      </c>
      <c r="D24" s="220">
        <v>295835</v>
      </c>
      <c r="E24" s="220">
        <v>185162</v>
      </c>
      <c r="F24" s="221">
        <v>-37.410380786587119</v>
      </c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7" ht="15.6" customHeight="1" x14ac:dyDescent="0.25">
      <c r="A26" s="219" t="s">
        <v>152</v>
      </c>
      <c r="B26" s="220">
        <v>70694</v>
      </c>
      <c r="C26" s="220">
        <v>34754</v>
      </c>
      <c r="D26" s="220">
        <v>190484</v>
      </c>
      <c r="E26" s="220">
        <v>131694</v>
      </c>
      <c r="F26" s="221">
        <v>-30.863484597131521</v>
      </c>
    </row>
    <row r="27" spans="1:7" ht="15.6" customHeight="1" x14ac:dyDescent="0.25">
      <c r="A27" s="219" t="s">
        <v>173</v>
      </c>
      <c r="B27" s="220">
        <v>226293</v>
      </c>
      <c r="C27" s="220">
        <v>193037</v>
      </c>
      <c r="D27" s="220">
        <v>381813</v>
      </c>
      <c r="E27" s="220">
        <v>358584</v>
      </c>
      <c r="F27" s="221">
        <v>-6.0838682810695266</v>
      </c>
    </row>
    <row r="28" spans="1:7" ht="15.6" customHeight="1" x14ac:dyDescent="0.25">
      <c r="A28" s="219" t="s">
        <v>177</v>
      </c>
      <c r="B28" s="220">
        <v>81198</v>
      </c>
      <c r="C28" s="220">
        <v>123245</v>
      </c>
      <c r="D28" s="220">
        <v>180294</v>
      </c>
      <c r="E28" s="220">
        <v>219264</v>
      </c>
      <c r="F28" s="221">
        <v>21.61469599653898</v>
      </c>
    </row>
    <row r="29" spans="1:7" ht="15.6" customHeight="1" x14ac:dyDescent="0.25">
      <c r="A29" s="219" t="s">
        <v>178</v>
      </c>
      <c r="B29" s="220">
        <v>204680</v>
      </c>
      <c r="C29" s="220">
        <v>206889</v>
      </c>
      <c r="D29" s="220">
        <v>397128</v>
      </c>
      <c r="E29" s="220">
        <v>521250</v>
      </c>
      <c r="F29" s="221">
        <v>31.254910255635451</v>
      </c>
    </row>
    <row r="30" spans="1:7" ht="15.6" customHeight="1" x14ac:dyDescent="0.25">
      <c r="A30" s="219" t="s">
        <v>179</v>
      </c>
      <c r="B30" s="220">
        <v>198130</v>
      </c>
      <c r="C30" s="220">
        <v>156703</v>
      </c>
      <c r="D30" s="220">
        <v>332269</v>
      </c>
      <c r="E30" s="220">
        <v>276045</v>
      </c>
      <c r="F30" s="221">
        <v>-16.921229485748</v>
      </c>
    </row>
    <row r="31" spans="1:7" ht="15.6" customHeight="1" x14ac:dyDescent="0.25">
      <c r="A31" s="219" t="s">
        <v>180</v>
      </c>
      <c r="B31" s="220">
        <v>1732516</v>
      </c>
      <c r="C31" s="220">
        <v>1866744</v>
      </c>
      <c r="D31" s="220">
        <v>3524886</v>
      </c>
      <c r="E31" s="220">
        <v>3588407</v>
      </c>
      <c r="F31" s="221">
        <v>1.802072464187489</v>
      </c>
    </row>
    <row r="32" spans="1:7" ht="15.6" customHeight="1" x14ac:dyDescent="0.25">
      <c r="A32" s="219" t="s">
        <v>181</v>
      </c>
      <c r="B32" s="220">
        <v>1293115</v>
      </c>
      <c r="C32" s="220">
        <v>1334661</v>
      </c>
      <c r="D32" s="220">
        <v>2636432</v>
      </c>
      <c r="E32" s="220">
        <v>2633351</v>
      </c>
      <c r="F32" s="221">
        <v>-0.11686248687620091</v>
      </c>
    </row>
    <row r="33" spans="1:6" ht="15.6" customHeight="1" x14ac:dyDescent="0.25">
      <c r="A33" s="219" t="s">
        <v>182</v>
      </c>
      <c r="B33" s="220">
        <v>138184</v>
      </c>
      <c r="C33" s="220">
        <v>151758</v>
      </c>
      <c r="D33" s="220">
        <v>259873</v>
      </c>
      <c r="E33" s="220">
        <v>268748</v>
      </c>
      <c r="F33" s="221">
        <v>3.4151296979678558</v>
      </c>
    </row>
    <row r="34" spans="1:6" ht="15.6" customHeight="1" x14ac:dyDescent="0.25">
      <c r="A34" s="219" t="s">
        <v>183</v>
      </c>
      <c r="B34" s="220">
        <v>106850</v>
      </c>
      <c r="C34" s="220">
        <v>80736</v>
      </c>
      <c r="D34" s="220">
        <v>140581</v>
      </c>
      <c r="E34" s="220">
        <v>136353</v>
      </c>
      <c r="F34" s="221">
        <v>-3.0075187969924859</v>
      </c>
    </row>
    <row r="35" spans="1:6" ht="15.6" customHeight="1" x14ac:dyDescent="0.25">
      <c r="A35" s="223" t="s">
        <v>153</v>
      </c>
      <c r="B35" s="224">
        <f>SUM(B7:B34)</f>
        <v>15411939</v>
      </c>
      <c r="C35" s="224">
        <f>SUM(C7:C34)</f>
        <v>16555656</v>
      </c>
      <c r="D35" s="224">
        <f>SUM(D7:D34)</f>
        <v>31015099</v>
      </c>
      <c r="E35" s="224">
        <f>SUM(E7:E34)</f>
        <v>31297199</v>
      </c>
      <c r="F35" s="225">
        <f>E35*100/D35-100</f>
        <v>0.90955698706619614</v>
      </c>
    </row>
    <row r="36" spans="1:6" ht="15.6" customHeight="1" x14ac:dyDescent="0.25">
      <c r="A36" s="48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65D11-5C5A-46C1-A7ED-39335787CE8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538825</v>
      </c>
      <c r="C7" s="220">
        <v>530141</v>
      </c>
      <c r="D7" s="220">
        <v>891865</v>
      </c>
      <c r="E7" s="220">
        <v>772804</v>
      </c>
      <c r="F7" s="221">
        <v>-13.349666149024801</v>
      </c>
      <c r="G7" s="6"/>
    </row>
    <row r="8" spans="1:14" s="35" customFormat="1" ht="15.6" customHeight="1" x14ac:dyDescent="0.2">
      <c r="A8" s="219" t="s">
        <v>11</v>
      </c>
      <c r="B8" s="220">
        <v>0</v>
      </c>
      <c r="C8" s="220">
        <v>0</v>
      </c>
      <c r="D8" s="220">
        <v>0</v>
      </c>
      <c r="E8" s="220">
        <v>2100</v>
      </c>
      <c r="F8" s="221"/>
    </row>
    <row r="9" spans="1:14" ht="15.6" customHeight="1" x14ac:dyDescent="0.25">
      <c r="A9" s="219" t="s">
        <v>8</v>
      </c>
      <c r="B9" s="220">
        <v>6000</v>
      </c>
      <c r="C9" s="220">
        <v>10302</v>
      </c>
      <c r="D9" s="220">
        <v>6000</v>
      </c>
      <c r="E9" s="220">
        <v>16902</v>
      </c>
      <c r="F9" s="221">
        <v>181.7</v>
      </c>
      <c r="G9" s="6"/>
    </row>
    <row r="10" spans="1:14" ht="15.6" customHeight="1" x14ac:dyDescent="0.25">
      <c r="A10" s="219" t="s">
        <v>10</v>
      </c>
      <c r="B10" s="220">
        <v>30619</v>
      </c>
      <c r="C10" s="220">
        <v>14182</v>
      </c>
      <c r="D10" s="220">
        <v>57687</v>
      </c>
      <c r="E10" s="220">
        <v>29228</v>
      </c>
      <c r="F10" s="221">
        <v>-49.333472012758513</v>
      </c>
    </row>
    <row r="11" spans="1:14" ht="15.6" customHeight="1" x14ac:dyDescent="0.25">
      <c r="A11" s="219" t="s">
        <v>9</v>
      </c>
      <c r="B11" s="220">
        <v>975755</v>
      </c>
      <c r="C11" s="220">
        <v>661626</v>
      </c>
      <c r="D11" s="220">
        <v>1843906</v>
      </c>
      <c r="E11" s="220">
        <v>1523488</v>
      </c>
      <c r="F11" s="221">
        <v>-17.377133107652991</v>
      </c>
    </row>
    <row r="12" spans="1:14" ht="15.6" customHeight="1" x14ac:dyDescent="0.25">
      <c r="A12" s="219" t="s">
        <v>6</v>
      </c>
      <c r="B12" s="220">
        <v>4918</v>
      </c>
      <c r="C12" s="220">
        <v>10197</v>
      </c>
      <c r="D12" s="220">
        <v>11604</v>
      </c>
      <c r="E12" s="220">
        <v>10197</v>
      </c>
      <c r="F12" s="221">
        <v>-12.125129265770431</v>
      </c>
    </row>
    <row r="13" spans="1:14" ht="15.6" customHeight="1" x14ac:dyDescent="0.25">
      <c r="A13" s="219" t="s">
        <v>175</v>
      </c>
      <c r="B13" s="220">
        <v>0</v>
      </c>
      <c r="C13" s="220">
        <v>0</v>
      </c>
      <c r="D13" s="220">
        <v>9492</v>
      </c>
      <c r="E13" s="220">
        <v>0</v>
      </c>
      <c r="F13" s="221">
        <v>-100</v>
      </c>
    </row>
    <row r="14" spans="1:14" ht="15.6" customHeight="1" x14ac:dyDescent="0.25">
      <c r="A14" s="219" t="s">
        <v>148</v>
      </c>
      <c r="B14" s="220">
        <v>362910</v>
      </c>
      <c r="C14" s="220">
        <v>482022</v>
      </c>
      <c r="D14" s="220">
        <v>817955</v>
      </c>
      <c r="E14" s="220">
        <v>1128696</v>
      </c>
      <c r="F14" s="221">
        <v>37.989987224236053</v>
      </c>
    </row>
    <row r="15" spans="1:14" ht="15.6" customHeight="1" x14ac:dyDescent="0.25">
      <c r="A15" s="219" t="s">
        <v>145</v>
      </c>
      <c r="B15" s="220">
        <v>1557144</v>
      </c>
      <c r="C15" s="220">
        <v>1542959</v>
      </c>
      <c r="D15" s="220">
        <v>2753615</v>
      </c>
      <c r="E15" s="220">
        <v>2525556</v>
      </c>
      <c r="F15" s="221">
        <v>-8.2821672601289578</v>
      </c>
    </row>
    <row r="16" spans="1:14" ht="15.6" customHeight="1" x14ac:dyDescent="0.5">
      <c r="A16" s="219" t="s">
        <v>144</v>
      </c>
      <c r="B16" s="220">
        <v>1274018</v>
      </c>
      <c r="C16" s="220">
        <v>1881484</v>
      </c>
      <c r="D16" s="220">
        <v>3103373</v>
      </c>
      <c r="E16" s="220">
        <v>3353514</v>
      </c>
      <c r="F16" s="221">
        <v>8.0602943958074036</v>
      </c>
      <c r="G16" s="1"/>
    </row>
    <row r="17" spans="1:7" ht="15.6" customHeight="1" x14ac:dyDescent="0.35">
      <c r="A17" s="219" t="s">
        <v>150</v>
      </c>
      <c r="B17" s="220">
        <v>503971</v>
      </c>
      <c r="C17" s="220">
        <v>562103</v>
      </c>
      <c r="D17" s="220">
        <v>1107273</v>
      </c>
      <c r="E17" s="220">
        <v>1113542</v>
      </c>
      <c r="F17" s="221">
        <v>0.56616570619891604</v>
      </c>
      <c r="G17" s="2"/>
    </row>
    <row r="18" spans="1:7" ht="15.6" customHeight="1" x14ac:dyDescent="0.25">
      <c r="A18" s="219" t="s">
        <v>147</v>
      </c>
      <c r="B18" s="220">
        <v>49605</v>
      </c>
      <c r="C18" s="220">
        <v>35073</v>
      </c>
      <c r="D18" s="220">
        <v>56595</v>
      </c>
      <c r="E18" s="220">
        <v>83420</v>
      </c>
      <c r="F18" s="221">
        <v>47.398180051241269</v>
      </c>
    </row>
    <row r="19" spans="1:7" ht="15.6" customHeight="1" x14ac:dyDescent="0.25">
      <c r="A19" s="219" t="s">
        <v>143</v>
      </c>
      <c r="B19" s="220">
        <v>87545</v>
      </c>
      <c r="C19" s="220">
        <v>270583</v>
      </c>
      <c r="D19" s="220">
        <v>258702</v>
      </c>
      <c r="E19" s="220">
        <v>453334</v>
      </c>
      <c r="F19" s="221">
        <v>75.234053080378203</v>
      </c>
    </row>
    <row r="20" spans="1:7" ht="15.6" customHeight="1" x14ac:dyDescent="0.25">
      <c r="A20" s="219" t="s">
        <v>142</v>
      </c>
      <c r="B20" s="220">
        <v>80199</v>
      </c>
      <c r="C20" s="220">
        <v>76236</v>
      </c>
      <c r="D20" s="220">
        <v>193551</v>
      </c>
      <c r="E20" s="220">
        <v>172794</v>
      </c>
      <c r="F20" s="221">
        <v>-10.724305221879501</v>
      </c>
    </row>
    <row r="21" spans="1:7" ht="15.6" customHeight="1" x14ac:dyDescent="0.25">
      <c r="A21" s="219" t="s">
        <v>149</v>
      </c>
      <c r="B21" s="220">
        <v>1067192</v>
      </c>
      <c r="C21" s="220">
        <v>1284676</v>
      </c>
      <c r="D21" s="220">
        <v>2131414</v>
      </c>
      <c r="E21" s="220">
        <v>2329124</v>
      </c>
      <c r="F21" s="221">
        <v>9.2760017528269998</v>
      </c>
    </row>
    <row r="22" spans="1:7" ht="15.6" customHeight="1" x14ac:dyDescent="0.25">
      <c r="A22" s="219" t="s">
        <v>146</v>
      </c>
      <c r="B22" s="220">
        <v>58273</v>
      </c>
      <c r="C22" s="220">
        <v>111399</v>
      </c>
      <c r="D22" s="220">
        <v>152350</v>
      </c>
      <c r="E22" s="220">
        <v>196740</v>
      </c>
      <c r="F22" s="221">
        <v>29.136855923859539</v>
      </c>
    </row>
    <row r="23" spans="1:7" ht="15.6" customHeight="1" x14ac:dyDescent="0.25">
      <c r="A23" s="219" t="s">
        <v>165</v>
      </c>
      <c r="B23" s="220">
        <v>0</v>
      </c>
      <c r="C23" s="220">
        <v>11059</v>
      </c>
      <c r="D23" s="220">
        <v>6376</v>
      </c>
      <c r="E23" s="220">
        <v>19653</v>
      </c>
      <c r="F23" s="221">
        <v>208.23400250941029</v>
      </c>
    </row>
    <row r="24" spans="1:7" ht="15.6" customHeight="1" x14ac:dyDescent="0.25">
      <c r="A24" s="219" t="s">
        <v>141</v>
      </c>
      <c r="B24" s="220">
        <v>0</v>
      </c>
      <c r="C24" s="220">
        <v>0</v>
      </c>
      <c r="D24" s="220">
        <v>0</v>
      </c>
      <c r="E24" s="220">
        <v>0</v>
      </c>
      <c r="F24" s="221"/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7" ht="15.6" customHeight="1" x14ac:dyDescent="0.25">
      <c r="A26" s="219" t="s">
        <v>152</v>
      </c>
      <c r="B26" s="220">
        <v>28885</v>
      </c>
      <c r="C26" s="220">
        <v>13042</v>
      </c>
      <c r="D26" s="220">
        <v>102307</v>
      </c>
      <c r="E26" s="220">
        <v>96845</v>
      </c>
      <c r="F26" s="221">
        <v>-5.3388331199233647</v>
      </c>
    </row>
    <row r="27" spans="1:7" ht="15.6" customHeight="1" x14ac:dyDescent="0.25">
      <c r="A27" s="219" t="s">
        <v>173</v>
      </c>
      <c r="B27" s="220">
        <v>0</v>
      </c>
      <c r="C27" s="220">
        <v>0</v>
      </c>
      <c r="D27" s="220">
        <v>0</v>
      </c>
      <c r="E27" s="220">
        <v>0</v>
      </c>
      <c r="F27" s="221"/>
    </row>
    <row r="28" spans="1:7" ht="15.6" customHeight="1" x14ac:dyDescent="0.25">
      <c r="A28" s="219" t="s">
        <v>177</v>
      </c>
      <c r="B28" s="220">
        <v>33488</v>
      </c>
      <c r="C28" s="220">
        <v>86134</v>
      </c>
      <c r="D28" s="220">
        <v>68305</v>
      </c>
      <c r="E28" s="220">
        <v>145706</v>
      </c>
      <c r="F28" s="221">
        <v>113.31674108776809</v>
      </c>
    </row>
    <row r="29" spans="1:7" ht="15.6" customHeight="1" x14ac:dyDescent="0.25">
      <c r="A29" s="219" t="s">
        <v>178</v>
      </c>
      <c r="B29" s="220">
        <v>13262</v>
      </c>
      <c r="C29" s="220">
        <v>6591</v>
      </c>
      <c r="D29" s="220">
        <v>34892</v>
      </c>
      <c r="E29" s="220">
        <v>21009</v>
      </c>
      <c r="F29" s="221">
        <v>-39.788490198326272</v>
      </c>
    </row>
    <row r="30" spans="1:7" ht="15.6" customHeight="1" x14ac:dyDescent="0.25">
      <c r="A30" s="219" t="s">
        <v>179</v>
      </c>
      <c r="B30" s="220">
        <v>42049</v>
      </c>
      <c r="C30" s="220">
        <v>58259</v>
      </c>
      <c r="D30" s="220">
        <v>60224</v>
      </c>
      <c r="E30" s="220">
        <v>98835</v>
      </c>
      <c r="F30" s="221">
        <v>64.112314027630191</v>
      </c>
    </row>
    <row r="31" spans="1:7" ht="15.6" customHeight="1" x14ac:dyDescent="0.25">
      <c r="A31" s="219" t="s">
        <v>180</v>
      </c>
      <c r="B31" s="220">
        <v>1059692</v>
      </c>
      <c r="C31" s="220">
        <v>1254103</v>
      </c>
      <c r="D31" s="220">
        <v>2219998</v>
      </c>
      <c r="E31" s="220">
        <v>2255797</v>
      </c>
      <c r="F31" s="221">
        <v>1.6125690203324441</v>
      </c>
    </row>
    <row r="32" spans="1:7" ht="15.6" customHeight="1" x14ac:dyDescent="0.25">
      <c r="A32" s="219" t="s">
        <v>181</v>
      </c>
      <c r="B32" s="220">
        <v>145743</v>
      </c>
      <c r="C32" s="220">
        <v>234928</v>
      </c>
      <c r="D32" s="220">
        <v>408172</v>
      </c>
      <c r="E32" s="220">
        <v>505542</v>
      </c>
      <c r="F32" s="221">
        <v>23.855139500014701</v>
      </c>
    </row>
    <row r="33" spans="1:6" ht="15.6" customHeight="1" x14ac:dyDescent="0.25">
      <c r="A33" s="219" t="s">
        <v>182</v>
      </c>
      <c r="B33" s="220">
        <v>2986</v>
      </c>
      <c r="C33" s="220">
        <v>5899</v>
      </c>
      <c r="D33" s="220">
        <v>2986</v>
      </c>
      <c r="E33" s="220">
        <v>5899</v>
      </c>
      <c r="F33" s="221">
        <v>97.555257870060274</v>
      </c>
    </row>
    <row r="34" spans="1:6" ht="15.6" customHeight="1" x14ac:dyDescent="0.25">
      <c r="A34" s="219" t="s">
        <v>183</v>
      </c>
      <c r="B34" s="220">
        <v>44561</v>
      </c>
      <c r="C34" s="220">
        <v>26041</v>
      </c>
      <c r="D34" s="220">
        <v>53838</v>
      </c>
      <c r="E34" s="220">
        <v>50321</v>
      </c>
      <c r="F34" s="221">
        <v>-6.5325606448976572</v>
      </c>
    </row>
    <row r="35" spans="1:6" ht="15.6" customHeight="1" x14ac:dyDescent="0.25">
      <c r="A35" s="223" t="s">
        <v>153</v>
      </c>
      <c r="B35" s="224">
        <f>SUM(B7:B34)</f>
        <v>7967640</v>
      </c>
      <c r="C35" s="224">
        <f>SUM(C7:C34)</f>
        <v>9169039</v>
      </c>
      <c r="D35" s="224">
        <f>SUM(D7:D34)</f>
        <v>16352480</v>
      </c>
      <c r="E35" s="224">
        <f>SUM(E7:E34)</f>
        <v>16911046</v>
      </c>
      <c r="F35" s="225">
        <f>E35*100/D35-100</f>
        <v>3.4157876970343324</v>
      </c>
    </row>
    <row r="36" spans="1:6" ht="15.6" customHeight="1" x14ac:dyDescent="0.25">
      <c r="A36" s="48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52F1C-AACA-45CE-B2A8-38404DC03A02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279962</v>
      </c>
      <c r="C7" s="220">
        <v>164875</v>
      </c>
      <c r="D7" s="220">
        <v>400028</v>
      </c>
      <c r="E7" s="220">
        <v>406421</v>
      </c>
      <c r="F7" s="221">
        <v>1.598138130330881</v>
      </c>
      <c r="G7" s="6"/>
    </row>
    <row r="8" spans="1:14" ht="15.6" customHeight="1" x14ac:dyDescent="0.25">
      <c r="A8" s="219" t="s">
        <v>11</v>
      </c>
      <c r="B8" s="220">
        <v>21963</v>
      </c>
      <c r="C8" s="220">
        <v>57288</v>
      </c>
      <c r="D8" s="220">
        <v>81793</v>
      </c>
      <c r="E8" s="220">
        <v>61788</v>
      </c>
      <c r="F8" s="221">
        <v>-24.458083210054649</v>
      </c>
    </row>
    <row r="9" spans="1:14" ht="15.6" customHeight="1" x14ac:dyDescent="0.25">
      <c r="A9" s="219" t="s">
        <v>8</v>
      </c>
      <c r="B9" s="220">
        <v>32645</v>
      </c>
      <c r="C9" s="220">
        <v>25000</v>
      </c>
      <c r="D9" s="220">
        <v>41446</v>
      </c>
      <c r="E9" s="220">
        <v>31300</v>
      </c>
      <c r="F9" s="221">
        <v>-24.480046325338989</v>
      </c>
    </row>
    <row r="10" spans="1:14" ht="15.6" customHeight="1" x14ac:dyDescent="0.25">
      <c r="A10" s="219" t="s">
        <v>10</v>
      </c>
      <c r="B10" s="220">
        <v>77961</v>
      </c>
      <c r="C10" s="220">
        <v>103516</v>
      </c>
      <c r="D10" s="220">
        <v>203293</v>
      </c>
      <c r="E10" s="220">
        <v>254517</v>
      </c>
      <c r="F10" s="221">
        <v>25.197129266625009</v>
      </c>
    </row>
    <row r="11" spans="1:14" ht="15.6" customHeight="1" x14ac:dyDescent="0.25">
      <c r="A11" s="219" t="s">
        <v>9</v>
      </c>
      <c r="B11" s="220">
        <v>21636</v>
      </c>
      <c r="C11" s="220">
        <v>18400</v>
      </c>
      <c r="D11" s="220">
        <v>28315</v>
      </c>
      <c r="E11" s="220">
        <v>27743</v>
      </c>
      <c r="F11" s="221">
        <v>-2.02013067278827</v>
      </c>
    </row>
    <row r="12" spans="1:14" ht="15.6" customHeight="1" x14ac:dyDescent="0.25">
      <c r="A12" s="219" t="s">
        <v>6</v>
      </c>
      <c r="B12" s="220">
        <v>44256</v>
      </c>
      <c r="C12" s="220">
        <v>100272</v>
      </c>
      <c r="D12" s="220">
        <v>164012</v>
      </c>
      <c r="E12" s="220">
        <v>183465</v>
      </c>
      <c r="F12" s="221">
        <v>11.860717508474989</v>
      </c>
    </row>
    <row r="13" spans="1:14" ht="15.6" customHeight="1" x14ac:dyDescent="0.25">
      <c r="A13" s="219" t="s">
        <v>175</v>
      </c>
      <c r="B13" s="220">
        <v>4900</v>
      </c>
      <c r="C13" s="220">
        <v>4102</v>
      </c>
      <c r="D13" s="220">
        <v>11540</v>
      </c>
      <c r="E13" s="220">
        <v>10069</v>
      </c>
      <c r="F13" s="221">
        <v>-12.746967071057201</v>
      </c>
    </row>
    <row r="14" spans="1:14" ht="15.6" customHeight="1" x14ac:dyDescent="0.25">
      <c r="A14" s="219" t="s">
        <v>148</v>
      </c>
      <c r="B14" s="220">
        <v>107185</v>
      </c>
      <c r="C14" s="220">
        <v>213756</v>
      </c>
      <c r="D14" s="220">
        <v>324473</v>
      </c>
      <c r="E14" s="220">
        <v>345201</v>
      </c>
      <c r="F14" s="221">
        <v>6.3882048737491317</v>
      </c>
    </row>
    <row r="15" spans="1:14" ht="15.6" customHeight="1" x14ac:dyDescent="0.25">
      <c r="A15" s="219" t="s">
        <v>145</v>
      </c>
      <c r="B15" s="220">
        <v>147351</v>
      </c>
      <c r="C15" s="220">
        <v>200182</v>
      </c>
      <c r="D15" s="220">
        <v>269824</v>
      </c>
      <c r="E15" s="220">
        <v>373151</v>
      </c>
      <c r="F15" s="221">
        <v>38.294221418406067</v>
      </c>
    </row>
    <row r="16" spans="1:14" ht="15.6" customHeight="1" x14ac:dyDescent="0.5">
      <c r="A16" s="219" t="s">
        <v>144</v>
      </c>
      <c r="B16" s="220">
        <v>447301</v>
      </c>
      <c r="C16" s="220">
        <v>195884</v>
      </c>
      <c r="D16" s="220">
        <v>826460</v>
      </c>
      <c r="E16" s="220">
        <v>809148</v>
      </c>
      <c r="F16" s="221">
        <v>-2.0947172276940189</v>
      </c>
      <c r="G16" s="1"/>
    </row>
    <row r="17" spans="1:7" ht="15.6" customHeight="1" x14ac:dyDescent="0.35">
      <c r="A17" s="219" t="s">
        <v>150</v>
      </c>
      <c r="B17" s="220">
        <v>513838</v>
      </c>
      <c r="C17" s="220">
        <v>596331</v>
      </c>
      <c r="D17" s="220">
        <v>980536</v>
      </c>
      <c r="E17" s="220">
        <v>1075631</v>
      </c>
      <c r="F17" s="221">
        <v>9.6982670702554543</v>
      </c>
      <c r="G17" s="2"/>
    </row>
    <row r="18" spans="1:7" ht="15.6" customHeight="1" x14ac:dyDescent="0.25">
      <c r="A18" s="219" t="s">
        <v>147</v>
      </c>
      <c r="B18" s="220">
        <v>0</v>
      </c>
      <c r="C18" s="220">
        <v>0</v>
      </c>
      <c r="D18" s="220">
        <v>0</v>
      </c>
      <c r="E18" s="220">
        <v>0</v>
      </c>
      <c r="F18" s="221"/>
    </row>
    <row r="19" spans="1:7" ht="15.6" customHeight="1" x14ac:dyDescent="0.25">
      <c r="A19" s="219" t="s">
        <v>143</v>
      </c>
      <c r="B19" s="220">
        <v>205828</v>
      </c>
      <c r="C19" s="220">
        <v>331039</v>
      </c>
      <c r="D19" s="220">
        <v>276989</v>
      </c>
      <c r="E19" s="220">
        <v>464734</v>
      </c>
      <c r="F19" s="221">
        <v>67.780669990505032</v>
      </c>
    </row>
    <row r="20" spans="1:7" ht="15.6" customHeight="1" x14ac:dyDescent="0.25">
      <c r="A20" s="219" t="s">
        <v>142</v>
      </c>
      <c r="B20" s="220">
        <v>771835</v>
      </c>
      <c r="C20" s="220">
        <v>719362</v>
      </c>
      <c r="D20" s="220">
        <v>1578010</v>
      </c>
      <c r="E20" s="220">
        <v>1198878</v>
      </c>
      <c r="F20" s="221">
        <v>-24.02595674298642</v>
      </c>
    </row>
    <row r="21" spans="1:7" ht="15.6" customHeight="1" x14ac:dyDescent="0.25">
      <c r="A21" s="219" t="s">
        <v>149</v>
      </c>
      <c r="B21" s="220">
        <v>90636</v>
      </c>
      <c r="C21" s="220">
        <v>215883</v>
      </c>
      <c r="D21" s="220">
        <v>494524</v>
      </c>
      <c r="E21" s="220">
        <v>426280</v>
      </c>
      <c r="F21" s="221">
        <v>-13.799936909027659</v>
      </c>
    </row>
    <row r="22" spans="1:7" ht="15.6" customHeight="1" x14ac:dyDescent="0.25">
      <c r="A22" s="219" t="s">
        <v>146</v>
      </c>
      <c r="B22" s="220">
        <v>19151</v>
      </c>
      <c r="C22" s="220">
        <v>19532</v>
      </c>
      <c r="D22" s="220">
        <v>46252</v>
      </c>
      <c r="E22" s="220">
        <v>48945</v>
      </c>
      <c r="F22" s="221">
        <v>5.8224509210412521</v>
      </c>
    </row>
    <row r="23" spans="1:7" ht="15.6" customHeight="1" x14ac:dyDescent="0.25">
      <c r="A23" s="219" t="s">
        <v>165</v>
      </c>
      <c r="B23" s="220">
        <v>97260</v>
      </c>
      <c r="C23" s="220">
        <v>106966</v>
      </c>
      <c r="D23" s="220">
        <v>175611</v>
      </c>
      <c r="E23" s="220">
        <v>110498</v>
      </c>
      <c r="F23" s="221">
        <v>-37.077973475465662</v>
      </c>
    </row>
    <row r="24" spans="1:7" ht="15.6" customHeight="1" x14ac:dyDescent="0.25">
      <c r="A24" s="219" t="s">
        <v>141</v>
      </c>
      <c r="B24" s="220">
        <v>132877</v>
      </c>
      <c r="C24" s="220">
        <v>39061</v>
      </c>
      <c r="D24" s="220">
        <v>225873</v>
      </c>
      <c r="E24" s="220">
        <v>108981</v>
      </c>
      <c r="F24" s="221">
        <v>-51.751205323345417</v>
      </c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7" ht="15.6" customHeight="1" x14ac:dyDescent="0.25">
      <c r="A26" s="219" t="s">
        <v>152</v>
      </c>
      <c r="B26" s="220">
        <v>18917</v>
      </c>
      <c r="C26" s="220">
        <v>16215</v>
      </c>
      <c r="D26" s="220">
        <v>32890</v>
      </c>
      <c r="E26" s="220">
        <v>25746</v>
      </c>
      <c r="F26" s="221">
        <v>-21.720887807844331</v>
      </c>
    </row>
    <row r="27" spans="1:7" ht="15.6" customHeight="1" x14ac:dyDescent="0.25">
      <c r="A27" s="219" t="s">
        <v>173</v>
      </c>
      <c r="B27" s="220">
        <v>73547</v>
      </c>
      <c r="C27" s="220">
        <v>45422</v>
      </c>
      <c r="D27" s="220">
        <v>164926</v>
      </c>
      <c r="E27" s="220">
        <v>121745</v>
      </c>
      <c r="F27" s="221">
        <v>-26.182045280913869</v>
      </c>
    </row>
    <row r="28" spans="1:7" ht="15.6" customHeight="1" x14ac:dyDescent="0.25">
      <c r="A28" s="219" t="s">
        <v>177</v>
      </c>
      <c r="B28" s="220">
        <v>11597</v>
      </c>
      <c r="C28" s="220">
        <v>7131</v>
      </c>
      <c r="D28" s="220">
        <v>29956</v>
      </c>
      <c r="E28" s="220">
        <v>21329</v>
      </c>
      <c r="F28" s="221">
        <v>-28.798905060755772</v>
      </c>
    </row>
    <row r="29" spans="1:7" ht="15.6" customHeight="1" x14ac:dyDescent="0.25">
      <c r="A29" s="219" t="s">
        <v>178</v>
      </c>
      <c r="B29" s="220">
        <v>103079</v>
      </c>
      <c r="C29" s="220">
        <v>132947</v>
      </c>
      <c r="D29" s="220">
        <v>227912</v>
      </c>
      <c r="E29" s="220">
        <v>383446</v>
      </c>
      <c r="F29" s="221">
        <v>68.243006072519222</v>
      </c>
    </row>
    <row r="30" spans="1:7" ht="15.6" customHeight="1" x14ac:dyDescent="0.25">
      <c r="A30" s="219" t="s">
        <v>179</v>
      </c>
      <c r="B30" s="220">
        <v>151034</v>
      </c>
      <c r="C30" s="220">
        <v>96165</v>
      </c>
      <c r="D30" s="220">
        <v>265161</v>
      </c>
      <c r="E30" s="220">
        <v>168942</v>
      </c>
      <c r="F30" s="221">
        <v>-36.28701053322321</v>
      </c>
    </row>
    <row r="31" spans="1:7" ht="15.6" customHeight="1" x14ac:dyDescent="0.25">
      <c r="A31" s="219" t="s">
        <v>180</v>
      </c>
      <c r="B31" s="220">
        <v>598059</v>
      </c>
      <c r="C31" s="220">
        <v>533077</v>
      </c>
      <c r="D31" s="220">
        <v>1147658</v>
      </c>
      <c r="E31" s="220">
        <v>1175182</v>
      </c>
      <c r="F31" s="221">
        <v>2.3982754444268291</v>
      </c>
    </row>
    <row r="32" spans="1:7" ht="15.6" customHeight="1" x14ac:dyDescent="0.25">
      <c r="A32" s="219" t="s">
        <v>181</v>
      </c>
      <c r="B32" s="220">
        <v>177812</v>
      </c>
      <c r="C32" s="220">
        <v>134475</v>
      </c>
      <c r="D32" s="220">
        <v>290641</v>
      </c>
      <c r="E32" s="220">
        <v>250391</v>
      </c>
      <c r="F32" s="221">
        <v>-13.848699942540801</v>
      </c>
    </row>
    <row r="33" spans="1:7" ht="15.6" customHeight="1" x14ac:dyDescent="0.25">
      <c r="A33" s="219" t="s">
        <v>182</v>
      </c>
      <c r="B33" s="220">
        <v>4420</v>
      </c>
      <c r="C33" s="220">
        <v>2418</v>
      </c>
      <c r="D33" s="220">
        <v>8766</v>
      </c>
      <c r="E33" s="220">
        <v>2418</v>
      </c>
      <c r="F33" s="221">
        <v>-72.416153319644081</v>
      </c>
    </row>
    <row r="34" spans="1:7" ht="15.6" customHeight="1" x14ac:dyDescent="0.25">
      <c r="A34" s="219" t="s">
        <v>183</v>
      </c>
      <c r="B34" s="220">
        <v>31262</v>
      </c>
      <c r="C34" s="220">
        <v>24490</v>
      </c>
      <c r="D34" s="220">
        <v>36772</v>
      </c>
      <c r="E34" s="220">
        <v>39988</v>
      </c>
      <c r="F34" s="221">
        <v>8.7457848362884789</v>
      </c>
    </row>
    <row r="35" spans="1:7" s="35" customFormat="1" ht="15.6" customHeight="1" x14ac:dyDescent="0.2">
      <c r="A35" s="223" t="s">
        <v>153</v>
      </c>
      <c r="B35" s="224">
        <f>SUM(B7:B34)</f>
        <v>4186312</v>
      </c>
      <c r="C35" s="224">
        <f>SUM(C7:C34)</f>
        <v>4103789</v>
      </c>
      <c r="D35" s="224">
        <f>SUM(D7:D34)</f>
        <v>8333661</v>
      </c>
      <c r="E35" s="224">
        <f>SUM(E7:E34)</f>
        <v>8125937</v>
      </c>
      <c r="F35" s="225">
        <f>E35*100/D35-100</f>
        <v>-2.492589991361541</v>
      </c>
      <c r="G35" s="222"/>
    </row>
    <row r="36" spans="1:7" ht="15.6" customHeight="1" x14ac:dyDescent="0.25">
      <c r="A36" s="48" t="s">
        <v>187</v>
      </c>
      <c r="B36" s="156"/>
      <c r="C36" s="156"/>
      <c r="D36" s="156"/>
      <c r="E36" s="156"/>
      <c r="F36" s="156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0894E-8C83-4C0E-9E98-2ED56B836F2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11186</v>
      </c>
      <c r="C7" s="220">
        <v>24313</v>
      </c>
      <c r="D7" s="220">
        <v>23065</v>
      </c>
      <c r="E7" s="220">
        <v>49293</v>
      </c>
      <c r="F7" s="221">
        <v>113.7134185996098</v>
      </c>
      <c r="G7" s="6"/>
    </row>
    <row r="8" spans="1:14" s="35" customFormat="1" ht="15.6" customHeight="1" x14ac:dyDescent="0.2">
      <c r="A8" s="219" t="s">
        <v>11</v>
      </c>
      <c r="B8" s="220">
        <v>24490</v>
      </c>
      <c r="C8" s="220">
        <v>14884</v>
      </c>
      <c r="D8" s="220">
        <v>43377</v>
      </c>
      <c r="E8" s="220">
        <v>29465</v>
      </c>
      <c r="F8" s="221">
        <v>-32.07229637826498</v>
      </c>
      <c r="G8" s="222"/>
    </row>
    <row r="9" spans="1:14" ht="15.6" customHeight="1" x14ac:dyDescent="0.25">
      <c r="A9" s="219" t="s">
        <v>8</v>
      </c>
      <c r="B9" s="220">
        <v>39609</v>
      </c>
      <c r="C9" s="220">
        <v>43514</v>
      </c>
      <c r="D9" s="220">
        <v>99889</v>
      </c>
      <c r="E9" s="220">
        <v>75386</v>
      </c>
      <c r="F9" s="221">
        <v>-24.530228553694599</v>
      </c>
      <c r="G9" s="226"/>
    </row>
    <row r="10" spans="1:14" ht="15.6" customHeight="1" x14ac:dyDescent="0.25">
      <c r="A10" s="219" t="s">
        <v>10</v>
      </c>
      <c r="B10" s="220">
        <v>8042</v>
      </c>
      <c r="C10" s="220">
        <v>38448</v>
      </c>
      <c r="D10" s="220">
        <v>15350</v>
      </c>
      <c r="E10" s="220">
        <v>136719</v>
      </c>
      <c r="F10" s="221">
        <v>790.67752442996743</v>
      </c>
      <c r="G10" s="227"/>
    </row>
    <row r="11" spans="1:14" ht="15.6" customHeight="1" x14ac:dyDescent="0.25">
      <c r="A11" s="219" t="s">
        <v>9</v>
      </c>
      <c r="B11" s="220">
        <v>472264</v>
      </c>
      <c r="C11" s="220">
        <v>445118</v>
      </c>
      <c r="D11" s="220">
        <v>981138</v>
      </c>
      <c r="E11" s="220">
        <v>888885</v>
      </c>
      <c r="F11" s="221">
        <v>-9.402652837827091</v>
      </c>
    </row>
    <row r="12" spans="1:14" ht="15.6" customHeight="1" x14ac:dyDescent="0.25">
      <c r="A12" s="219" t="s">
        <v>6</v>
      </c>
      <c r="B12" s="220">
        <v>6725</v>
      </c>
      <c r="C12" s="220">
        <v>11120</v>
      </c>
      <c r="D12" s="220">
        <v>11468</v>
      </c>
      <c r="E12" s="220">
        <v>15735</v>
      </c>
      <c r="F12" s="221">
        <v>37.207882804325067</v>
      </c>
    </row>
    <row r="13" spans="1:14" ht="15.6" customHeight="1" x14ac:dyDescent="0.25">
      <c r="A13" s="219" t="s">
        <v>175</v>
      </c>
      <c r="B13" s="220">
        <v>180</v>
      </c>
      <c r="C13" s="220">
        <v>527</v>
      </c>
      <c r="D13" s="220">
        <v>315</v>
      </c>
      <c r="E13" s="220">
        <v>1016</v>
      </c>
      <c r="F13" s="221">
        <v>222.5396825396825</v>
      </c>
    </row>
    <row r="14" spans="1:14" ht="15.6" customHeight="1" x14ac:dyDescent="0.25">
      <c r="A14" s="219" t="s">
        <v>148</v>
      </c>
      <c r="B14" s="220">
        <v>669856</v>
      </c>
      <c r="C14" s="220">
        <v>616102</v>
      </c>
      <c r="D14" s="220">
        <v>1312496</v>
      </c>
      <c r="E14" s="220">
        <v>1238180</v>
      </c>
      <c r="F14" s="221">
        <v>-5.6621886847655114</v>
      </c>
    </row>
    <row r="15" spans="1:14" ht="15.6" customHeight="1" x14ac:dyDescent="0.25">
      <c r="A15" s="219" t="s">
        <v>145</v>
      </c>
      <c r="B15" s="220">
        <v>352694</v>
      </c>
      <c r="C15" s="220">
        <v>368939</v>
      </c>
      <c r="D15" s="220">
        <v>627995</v>
      </c>
      <c r="E15" s="220">
        <v>599350</v>
      </c>
      <c r="F15" s="221">
        <v>-4.5613420489016647</v>
      </c>
    </row>
    <row r="16" spans="1:14" ht="15.6" customHeight="1" x14ac:dyDescent="0.5">
      <c r="A16" s="219" t="s">
        <v>144</v>
      </c>
      <c r="B16" s="220">
        <v>35993</v>
      </c>
      <c r="C16" s="220">
        <v>23600</v>
      </c>
      <c r="D16" s="220">
        <v>75419</v>
      </c>
      <c r="E16" s="220">
        <v>53848</v>
      </c>
      <c r="F16" s="221">
        <v>-28.601546029515109</v>
      </c>
      <c r="G16" s="1"/>
    </row>
    <row r="17" spans="1:7" ht="15.6" customHeight="1" x14ac:dyDescent="0.35">
      <c r="A17" s="219" t="s">
        <v>150</v>
      </c>
      <c r="B17" s="220">
        <v>7143</v>
      </c>
      <c r="C17" s="220">
        <v>14415</v>
      </c>
      <c r="D17" s="220">
        <v>11936</v>
      </c>
      <c r="E17" s="220">
        <v>23480</v>
      </c>
      <c r="F17" s="221">
        <v>96.715817694369974</v>
      </c>
      <c r="G17" s="2"/>
    </row>
    <row r="18" spans="1:7" ht="15.6" customHeight="1" x14ac:dyDescent="0.25">
      <c r="A18" s="219" t="s">
        <v>147</v>
      </c>
      <c r="B18" s="220">
        <v>65</v>
      </c>
      <c r="C18" s="220">
        <v>103</v>
      </c>
      <c r="D18" s="220">
        <v>200</v>
      </c>
      <c r="E18" s="220">
        <v>248</v>
      </c>
      <c r="F18" s="221">
        <v>24</v>
      </c>
    </row>
    <row r="19" spans="1:7" ht="15.6" customHeight="1" x14ac:dyDescent="0.25">
      <c r="A19" s="219" t="s">
        <v>143</v>
      </c>
      <c r="B19" s="220">
        <v>3954</v>
      </c>
      <c r="C19" s="220">
        <v>11394</v>
      </c>
      <c r="D19" s="220">
        <v>7435</v>
      </c>
      <c r="E19" s="220">
        <v>23486</v>
      </c>
      <c r="F19" s="221">
        <v>215.88433086751851</v>
      </c>
    </row>
    <row r="20" spans="1:7" ht="15.6" customHeight="1" x14ac:dyDescent="0.25">
      <c r="A20" s="219" t="s">
        <v>142</v>
      </c>
      <c r="B20" s="220">
        <v>31746</v>
      </c>
      <c r="C20" s="220">
        <v>88554</v>
      </c>
      <c r="D20" s="220">
        <v>73170</v>
      </c>
      <c r="E20" s="220">
        <v>126706</v>
      </c>
      <c r="F20" s="221">
        <v>73.166598332649983</v>
      </c>
    </row>
    <row r="21" spans="1:7" ht="15.6" customHeight="1" x14ac:dyDescent="0.25">
      <c r="A21" s="219" t="s">
        <v>149</v>
      </c>
      <c r="B21" s="220">
        <v>631</v>
      </c>
      <c r="C21" s="220">
        <v>8388</v>
      </c>
      <c r="D21" s="220">
        <v>2137</v>
      </c>
      <c r="E21" s="220">
        <v>40187</v>
      </c>
      <c r="F21" s="221">
        <v>1780.5334581188581</v>
      </c>
    </row>
    <row r="22" spans="1:7" ht="15.6" customHeight="1" x14ac:dyDescent="0.25">
      <c r="A22" s="219" t="s">
        <v>146</v>
      </c>
      <c r="B22" s="220">
        <v>33624</v>
      </c>
      <c r="C22" s="220">
        <v>53177</v>
      </c>
      <c r="D22" s="220">
        <v>65739</v>
      </c>
      <c r="E22" s="220">
        <v>84809</v>
      </c>
      <c r="F22" s="221">
        <v>29.008655440453911</v>
      </c>
    </row>
    <row r="23" spans="1:7" ht="15.6" customHeight="1" x14ac:dyDescent="0.25">
      <c r="A23" s="219" t="s">
        <v>165</v>
      </c>
      <c r="B23" s="220">
        <v>10298</v>
      </c>
      <c r="C23" s="220">
        <v>15091</v>
      </c>
      <c r="D23" s="220">
        <v>19511</v>
      </c>
      <c r="E23" s="220">
        <v>32687</v>
      </c>
      <c r="F23" s="221">
        <v>67.531136282097265</v>
      </c>
    </row>
    <row r="24" spans="1:7" ht="15.6" customHeight="1" x14ac:dyDescent="0.25">
      <c r="A24" s="219" t="s">
        <v>141</v>
      </c>
      <c r="B24" s="220">
        <v>38220</v>
      </c>
      <c r="C24" s="220">
        <v>33951</v>
      </c>
      <c r="D24" s="220">
        <v>69962</v>
      </c>
      <c r="E24" s="220">
        <v>76181</v>
      </c>
      <c r="F24" s="221">
        <v>8.8891112318115546</v>
      </c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 t="s">
        <v>191</v>
      </c>
    </row>
    <row r="26" spans="1:7" ht="15.6" customHeight="1" x14ac:dyDescent="0.25">
      <c r="A26" s="219" t="s">
        <v>152</v>
      </c>
      <c r="B26" s="220">
        <v>22892</v>
      </c>
      <c r="C26" s="220">
        <v>5497</v>
      </c>
      <c r="D26" s="220">
        <v>55287</v>
      </c>
      <c r="E26" s="220">
        <v>9103</v>
      </c>
      <c r="F26" s="221">
        <v>-83.535008229782761</v>
      </c>
    </row>
    <row r="27" spans="1:7" ht="15.6" customHeight="1" x14ac:dyDescent="0.25">
      <c r="A27" s="219" t="s">
        <v>173</v>
      </c>
      <c r="B27" s="220">
        <v>152746</v>
      </c>
      <c r="C27" s="220">
        <v>147615</v>
      </c>
      <c r="D27" s="220">
        <v>216887</v>
      </c>
      <c r="E27" s="220">
        <v>236839</v>
      </c>
      <c r="F27" s="221">
        <v>9.199260444378865</v>
      </c>
    </row>
    <row r="28" spans="1:7" ht="15.6" customHeight="1" x14ac:dyDescent="0.25">
      <c r="A28" s="219" t="s">
        <v>177</v>
      </c>
      <c r="B28" s="220">
        <v>36113</v>
      </c>
      <c r="C28" s="220">
        <v>29980</v>
      </c>
      <c r="D28" s="220">
        <v>82033</v>
      </c>
      <c r="E28" s="220">
        <v>52229</v>
      </c>
      <c r="F28" s="221">
        <v>-36.331720161398472</v>
      </c>
    </row>
    <row r="29" spans="1:7" ht="15.6" customHeight="1" x14ac:dyDescent="0.25">
      <c r="A29" s="219" t="s">
        <v>178</v>
      </c>
      <c r="B29" s="220">
        <v>88339</v>
      </c>
      <c r="C29" s="220">
        <v>67351</v>
      </c>
      <c r="D29" s="220">
        <v>134324</v>
      </c>
      <c r="E29" s="220">
        <v>116795</v>
      </c>
      <c r="F29" s="221">
        <v>-13.049790059855271</v>
      </c>
    </row>
    <row r="30" spans="1:7" ht="15.6" customHeight="1" x14ac:dyDescent="0.25">
      <c r="A30" s="219" t="s">
        <v>179</v>
      </c>
      <c r="B30" s="220">
        <v>5047</v>
      </c>
      <c r="C30" s="220">
        <v>2279</v>
      </c>
      <c r="D30" s="220">
        <v>6884</v>
      </c>
      <c r="E30" s="220">
        <v>8268</v>
      </c>
      <c r="F30" s="221">
        <v>20.10459035444509</v>
      </c>
    </row>
    <row r="31" spans="1:7" ht="15.6" customHeight="1" x14ac:dyDescent="0.25">
      <c r="A31" s="219" t="s">
        <v>180</v>
      </c>
      <c r="B31" s="220">
        <v>74765</v>
      </c>
      <c r="C31" s="220">
        <v>79564</v>
      </c>
      <c r="D31" s="220">
        <v>157230</v>
      </c>
      <c r="E31" s="220">
        <v>157428</v>
      </c>
      <c r="F31" s="221">
        <v>0.12593016599885229</v>
      </c>
    </row>
    <row r="32" spans="1:7" ht="15.6" customHeight="1" x14ac:dyDescent="0.25">
      <c r="A32" s="219" t="s">
        <v>181</v>
      </c>
      <c r="B32" s="220">
        <v>969560</v>
      </c>
      <c r="C32" s="220">
        <v>965258</v>
      </c>
      <c r="D32" s="220">
        <v>1937619</v>
      </c>
      <c r="E32" s="220">
        <v>1877418</v>
      </c>
      <c r="F32" s="221">
        <v>-3.1069575597679489</v>
      </c>
    </row>
    <row r="33" spans="1:6" ht="15.6" customHeight="1" x14ac:dyDescent="0.25">
      <c r="A33" s="219" t="s">
        <v>182</v>
      </c>
      <c r="B33" s="220">
        <v>130778</v>
      </c>
      <c r="C33" s="220">
        <v>143441</v>
      </c>
      <c r="D33" s="220">
        <v>248121</v>
      </c>
      <c r="E33" s="220">
        <v>260431</v>
      </c>
      <c r="F33" s="221">
        <v>4.9612890484884389</v>
      </c>
    </row>
    <row r="34" spans="1:6" ht="15.6" customHeight="1" x14ac:dyDescent="0.25">
      <c r="A34" s="219" t="s">
        <v>183</v>
      </c>
      <c r="B34" s="220">
        <v>31027</v>
      </c>
      <c r="C34" s="220">
        <v>30205</v>
      </c>
      <c r="D34" s="220">
        <v>49971</v>
      </c>
      <c r="E34" s="220">
        <v>46044</v>
      </c>
      <c r="F34" s="221">
        <v>-7.8585579636188916</v>
      </c>
    </row>
    <row r="35" spans="1:6" ht="15.6" customHeight="1" x14ac:dyDescent="0.25">
      <c r="A35" s="223" t="s">
        <v>153</v>
      </c>
      <c r="B35" s="224">
        <f>SUM(B7:B34)</f>
        <v>3257987</v>
      </c>
      <c r="C35" s="224">
        <f>SUM(C7:C34)</f>
        <v>3282828</v>
      </c>
      <c r="D35" s="224">
        <f>SUM(D7:D34)</f>
        <v>6328958</v>
      </c>
      <c r="E35" s="224">
        <f>SUM(E7:E34)</f>
        <v>6260216</v>
      </c>
      <c r="F35" s="225">
        <f>E35*100/D35-100</f>
        <v>-1.0861503584002321</v>
      </c>
    </row>
    <row r="36" spans="1:6" ht="15.6" customHeight="1" x14ac:dyDescent="0.25">
      <c r="A36" s="48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E7A80-4928-4D55-B908-63FB9907AEF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192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210212</v>
      </c>
      <c r="C7" s="220">
        <v>196956</v>
      </c>
      <c r="D7" s="220">
        <v>328007</v>
      </c>
      <c r="E7" s="220">
        <v>362062</v>
      </c>
      <c r="F7" s="221">
        <v>10.38240037560173</v>
      </c>
      <c r="G7" s="6"/>
    </row>
    <row r="8" spans="1:14" s="35" customFormat="1" ht="15.6" customHeight="1" x14ac:dyDescent="0.2">
      <c r="A8" s="219" t="s">
        <v>11</v>
      </c>
      <c r="B8" s="220">
        <v>60373</v>
      </c>
      <c r="C8" s="220">
        <v>12274</v>
      </c>
      <c r="D8" s="220">
        <v>67886</v>
      </c>
      <c r="E8" s="220">
        <v>102546</v>
      </c>
      <c r="F8" s="221">
        <v>51.056182423474638</v>
      </c>
      <c r="G8" s="222"/>
    </row>
    <row r="9" spans="1:14" ht="15.6" customHeight="1" x14ac:dyDescent="0.25">
      <c r="A9" s="219" t="s">
        <v>8</v>
      </c>
      <c r="B9" s="220">
        <v>435388</v>
      </c>
      <c r="C9" s="220">
        <v>397360</v>
      </c>
      <c r="D9" s="220">
        <v>596909</v>
      </c>
      <c r="E9" s="220">
        <v>620313</v>
      </c>
      <c r="F9" s="221">
        <v>3.9208656595896509</v>
      </c>
      <c r="G9" s="6"/>
    </row>
    <row r="10" spans="1:14" ht="15.6" customHeight="1" x14ac:dyDescent="0.25">
      <c r="A10" s="219" t="s">
        <v>10</v>
      </c>
      <c r="B10" s="220">
        <v>251720</v>
      </c>
      <c r="C10" s="220">
        <v>123504</v>
      </c>
      <c r="D10" s="220">
        <v>455838</v>
      </c>
      <c r="E10" s="220">
        <v>224374</v>
      </c>
      <c r="F10" s="221">
        <v>-50.777688564797153</v>
      </c>
    </row>
    <row r="11" spans="1:14" ht="15.6" customHeight="1" x14ac:dyDescent="0.25">
      <c r="A11" s="219" t="s">
        <v>9</v>
      </c>
      <c r="B11" s="220">
        <v>677794</v>
      </c>
      <c r="C11" s="220">
        <v>688017</v>
      </c>
      <c r="D11" s="220">
        <v>1341122</v>
      </c>
      <c r="E11" s="220">
        <v>1228896</v>
      </c>
      <c r="F11" s="221">
        <v>-8.3680679311800077</v>
      </c>
    </row>
    <row r="12" spans="1:14" ht="15.6" customHeight="1" x14ac:dyDescent="0.25">
      <c r="A12" s="219" t="s">
        <v>6</v>
      </c>
      <c r="B12" s="220">
        <v>61171</v>
      </c>
      <c r="C12" s="220">
        <v>77786</v>
      </c>
      <c r="D12" s="220">
        <v>168672</v>
      </c>
      <c r="E12" s="220">
        <v>126492</v>
      </c>
      <c r="F12" s="221">
        <v>-25.00711439954468</v>
      </c>
    </row>
    <row r="13" spans="1:14" ht="15.6" customHeight="1" x14ac:dyDescent="0.25">
      <c r="A13" s="219" t="s">
        <v>175</v>
      </c>
      <c r="B13" s="220">
        <v>79</v>
      </c>
      <c r="C13" s="220">
        <v>32</v>
      </c>
      <c r="D13" s="220">
        <v>732</v>
      </c>
      <c r="E13" s="220">
        <v>247</v>
      </c>
      <c r="F13" s="221">
        <v>-66.256830601092901</v>
      </c>
    </row>
    <row r="14" spans="1:14" ht="15.6" customHeight="1" x14ac:dyDescent="0.25">
      <c r="A14" s="219" t="s">
        <v>148</v>
      </c>
      <c r="B14" s="220">
        <v>944928</v>
      </c>
      <c r="C14" s="220">
        <v>912077</v>
      </c>
      <c r="D14" s="220">
        <v>1782908</v>
      </c>
      <c r="E14" s="220">
        <v>1775823</v>
      </c>
      <c r="F14" s="221">
        <v>-0.39738449768580608</v>
      </c>
    </row>
    <row r="15" spans="1:14" ht="15.6" customHeight="1" x14ac:dyDescent="0.25">
      <c r="A15" s="219" t="s">
        <v>145</v>
      </c>
      <c r="B15" s="220">
        <v>590933</v>
      </c>
      <c r="C15" s="220">
        <v>585077</v>
      </c>
      <c r="D15" s="220">
        <v>1202473</v>
      </c>
      <c r="E15" s="220">
        <v>1079398</v>
      </c>
      <c r="F15" s="221">
        <v>-10.23515704718525</v>
      </c>
    </row>
    <row r="16" spans="1:14" ht="15.6" customHeight="1" x14ac:dyDescent="0.5">
      <c r="A16" s="219" t="s">
        <v>144</v>
      </c>
      <c r="B16" s="220">
        <v>486636</v>
      </c>
      <c r="C16" s="220">
        <v>531098</v>
      </c>
      <c r="D16" s="220">
        <v>1103110</v>
      </c>
      <c r="E16" s="220">
        <v>1245954</v>
      </c>
      <c r="F16" s="221">
        <v>12.94920724134492</v>
      </c>
      <c r="G16" s="1"/>
    </row>
    <row r="17" spans="1:7" ht="15.6" customHeight="1" x14ac:dyDescent="0.35">
      <c r="A17" s="219" t="s">
        <v>150</v>
      </c>
      <c r="B17" s="220">
        <v>242823</v>
      </c>
      <c r="C17" s="220">
        <v>356702</v>
      </c>
      <c r="D17" s="220">
        <v>474111</v>
      </c>
      <c r="E17" s="220">
        <v>574369</v>
      </c>
      <c r="F17" s="221">
        <v>21.146524758969949</v>
      </c>
      <c r="G17" s="2"/>
    </row>
    <row r="18" spans="1:7" ht="15.6" customHeight="1" x14ac:dyDescent="0.25">
      <c r="A18" s="219" t="s">
        <v>147</v>
      </c>
      <c r="B18" s="220">
        <v>3036</v>
      </c>
      <c r="C18" s="220">
        <v>4604</v>
      </c>
      <c r="D18" s="220">
        <v>3036</v>
      </c>
      <c r="E18" s="220">
        <v>10608</v>
      </c>
      <c r="F18" s="221">
        <v>249.40711462450599</v>
      </c>
    </row>
    <row r="19" spans="1:7" ht="15.6" customHeight="1" x14ac:dyDescent="0.25">
      <c r="A19" s="219" t="s">
        <v>143</v>
      </c>
      <c r="B19" s="220">
        <v>140303</v>
      </c>
      <c r="C19" s="220">
        <v>156798</v>
      </c>
      <c r="D19" s="220">
        <v>261979</v>
      </c>
      <c r="E19" s="220">
        <v>317147</v>
      </c>
      <c r="F19" s="221">
        <v>21.058176418720581</v>
      </c>
    </row>
    <row r="20" spans="1:7" ht="15.6" customHeight="1" x14ac:dyDescent="0.25">
      <c r="A20" s="219" t="s">
        <v>142</v>
      </c>
      <c r="B20" s="220">
        <v>244906</v>
      </c>
      <c r="C20" s="220">
        <v>245080</v>
      </c>
      <c r="D20" s="220">
        <v>538613</v>
      </c>
      <c r="E20" s="220">
        <v>405191</v>
      </c>
      <c r="F20" s="221">
        <v>-24.771403586619709</v>
      </c>
    </row>
    <row r="21" spans="1:7" ht="15.6" customHeight="1" x14ac:dyDescent="0.25">
      <c r="A21" s="219" t="s">
        <v>149</v>
      </c>
      <c r="B21" s="220">
        <v>420348</v>
      </c>
      <c r="C21" s="220">
        <v>302017</v>
      </c>
      <c r="D21" s="220">
        <v>938561</v>
      </c>
      <c r="E21" s="220">
        <v>611592</v>
      </c>
      <c r="F21" s="221">
        <v>-34.83726683721143</v>
      </c>
    </row>
    <row r="22" spans="1:7" ht="15.6" customHeight="1" x14ac:dyDescent="0.25">
      <c r="A22" s="219" t="s">
        <v>146</v>
      </c>
      <c r="B22" s="220">
        <v>38798</v>
      </c>
      <c r="C22" s="220">
        <v>56080</v>
      </c>
      <c r="D22" s="220">
        <v>76314</v>
      </c>
      <c r="E22" s="220">
        <v>90924</v>
      </c>
      <c r="F22" s="221">
        <v>19.144586838587941</v>
      </c>
    </row>
    <row r="23" spans="1:7" ht="15.6" customHeight="1" x14ac:dyDescent="0.25">
      <c r="A23" s="219" t="s">
        <v>165</v>
      </c>
      <c r="B23" s="220">
        <v>33888</v>
      </c>
      <c r="C23" s="220">
        <v>57276</v>
      </c>
      <c r="D23" s="220">
        <v>58757</v>
      </c>
      <c r="E23" s="220">
        <v>131144</v>
      </c>
      <c r="F23" s="221">
        <v>123.1972360739997</v>
      </c>
    </row>
    <row r="24" spans="1:7" ht="15.6" customHeight="1" x14ac:dyDescent="0.25">
      <c r="A24" s="219" t="s">
        <v>141</v>
      </c>
      <c r="B24" s="220">
        <v>43712</v>
      </c>
      <c r="C24" s="220">
        <v>51288</v>
      </c>
      <c r="D24" s="220">
        <v>90841</v>
      </c>
      <c r="E24" s="220">
        <v>96500</v>
      </c>
      <c r="F24" s="221">
        <v>6.2295659448927267</v>
      </c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7" ht="15.6" customHeight="1" x14ac:dyDescent="0.25">
      <c r="A26" s="219" t="s">
        <v>152</v>
      </c>
      <c r="B26" s="220">
        <v>33552</v>
      </c>
      <c r="C26" s="220">
        <v>77869</v>
      </c>
      <c r="D26" s="220">
        <v>55416</v>
      </c>
      <c r="E26" s="220">
        <v>120481</v>
      </c>
      <c r="F26" s="221">
        <v>117.41193879024109</v>
      </c>
    </row>
    <row r="27" spans="1:7" ht="15.6" customHeight="1" x14ac:dyDescent="0.25">
      <c r="A27" s="219" t="s">
        <v>173</v>
      </c>
      <c r="B27" s="220">
        <v>96966</v>
      </c>
      <c r="C27" s="220">
        <v>74440</v>
      </c>
      <c r="D27" s="220">
        <v>144376</v>
      </c>
      <c r="E27" s="220">
        <v>144537</v>
      </c>
      <c r="F27" s="221">
        <v>0.11151437912118919</v>
      </c>
    </row>
    <row r="28" spans="1:7" ht="15.6" customHeight="1" x14ac:dyDescent="0.25">
      <c r="A28" s="219" t="s">
        <v>177</v>
      </c>
      <c r="B28" s="220">
        <v>13402</v>
      </c>
      <c r="C28" s="220">
        <v>25885</v>
      </c>
      <c r="D28" s="220">
        <v>43785</v>
      </c>
      <c r="E28" s="220">
        <v>47953</v>
      </c>
      <c r="F28" s="221">
        <v>9.5192417494575778</v>
      </c>
    </row>
    <row r="29" spans="1:7" ht="15.6" customHeight="1" x14ac:dyDescent="0.25">
      <c r="A29" s="219" t="s">
        <v>178</v>
      </c>
      <c r="B29" s="220">
        <v>288533</v>
      </c>
      <c r="C29" s="220">
        <v>241337</v>
      </c>
      <c r="D29" s="220">
        <v>421382</v>
      </c>
      <c r="E29" s="220">
        <v>385489</v>
      </c>
      <c r="F29" s="221">
        <v>-8.5179243536743314</v>
      </c>
    </row>
    <row r="30" spans="1:7" ht="15.6" customHeight="1" x14ac:dyDescent="0.25">
      <c r="A30" s="219" t="s">
        <v>179</v>
      </c>
      <c r="B30" s="220">
        <v>85462</v>
      </c>
      <c r="C30" s="220">
        <v>40880</v>
      </c>
      <c r="D30" s="220">
        <v>138044</v>
      </c>
      <c r="E30" s="220">
        <v>102656</v>
      </c>
      <c r="F30" s="221">
        <v>-25.6353046854626</v>
      </c>
    </row>
    <row r="31" spans="1:7" ht="15.6" customHeight="1" x14ac:dyDescent="0.25">
      <c r="A31" s="219" t="s">
        <v>180</v>
      </c>
      <c r="B31" s="220">
        <v>309644</v>
      </c>
      <c r="C31" s="220">
        <v>142964</v>
      </c>
      <c r="D31" s="220">
        <v>599641</v>
      </c>
      <c r="E31" s="220">
        <v>355020</v>
      </c>
      <c r="F31" s="221">
        <v>-40.794575420960207</v>
      </c>
    </row>
    <row r="32" spans="1:7" ht="15.6" customHeight="1" x14ac:dyDescent="0.25">
      <c r="A32" s="219" t="s">
        <v>181</v>
      </c>
      <c r="B32" s="220">
        <v>1292782</v>
      </c>
      <c r="C32" s="220">
        <v>1225851</v>
      </c>
      <c r="D32" s="220">
        <v>2433708</v>
      </c>
      <c r="E32" s="220">
        <v>2228184</v>
      </c>
      <c r="F32" s="221">
        <v>-8.4448914988979737</v>
      </c>
    </row>
    <row r="33" spans="1:6" ht="15.6" customHeight="1" x14ac:dyDescent="0.25">
      <c r="A33" s="219" t="s">
        <v>182</v>
      </c>
      <c r="B33" s="220">
        <v>173255</v>
      </c>
      <c r="C33" s="220">
        <v>163495</v>
      </c>
      <c r="D33" s="220">
        <v>279618</v>
      </c>
      <c r="E33" s="220">
        <v>266515</v>
      </c>
      <c r="F33" s="221">
        <v>-4.6860359490447649</v>
      </c>
    </row>
    <row r="34" spans="1:6" ht="15.6" customHeight="1" x14ac:dyDescent="0.25">
      <c r="A34" s="219" t="s">
        <v>183</v>
      </c>
      <c r="B34" s="220">
        <v>21882</v>
      </c>
      <c r="C34" s="220">
        <v>37475</v>
      </c>
      <c r="D34" s="220">
        <v>51645</v>
      </c>
      <c r="E34" s="220">
        <v>56273</v>
      </c>
      <c r="F34" s="221">
        <v>8.9611772678865265</v>
      </c>
    </row>
    <row r="35" spans="1:6" ht="15.6" customHeight="1" x14ac:dyDescent="0.25">
      <c r="A35" s="223" t="s">
        <v>153</v>
      </c>
      <c r="B35" s="224">
        <f>SUM(B7:B34)</f>
        <v>7202526</v>
      </c>
      <c r="C35" s="224">
        <f>SUM(C7:C34)</f>
        <v>6784222</v>
      </c>
      <c r="D35" s="224">
        <f>SUM(D7:D34)</f>
        <v>13657484</v>
      </c>
      <c r="E35" s="224">
        <f>SUM(E7:E34)</f>
        <v>12710688</v>
      </c>
      <c r="F35" s="225">
        <f>E35*100/D35-100</f>
        <v>-6.9324335287524406</v>
      </c>
    </row>
    <row r="36" spans="1:6" ht="15.6" customHeight="1" x14ac:dyDescent="0.25">
      <c r="A36" s="48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93E7A-CAFD-4831-935A-404EDE443ED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157426</v>
      </c>
      <c r="C7" s="220">
        <v>110187</v>
      </c>
      <c r="D7" s="220">
        <v>221761</v>
      </c>
      <c r="E7" s="220">
        <v>223221</v>
      </c>
      <c r="F7" s="221">
        <v>0.65836643954527574</v>
      </c>
      <c r="G7" s="6"/>
    </row>
    <row r="8" spans="1:14" s="35" customFormat="1" ht="15.6" customHeight="1" x14ac:dyDescent="0.2">
      <c r="A8" s="219" t="s">
        <v>11</v>
      </c>
      <c r="B8" s="220">
        <v>0</v>
      </c>
      <c r="C8" s="220">
        <v>37</v>
      </c>
      <c r="D8" s="220">
        <v>0</v>
      </c>
      <c r="E8" s="220">
        <v>115</v>
      </c>
      <c r="F8" s="221"/>
      <c r="G8" s="228"/>
    </row>
    <row r="9" spans="1:14" ht="15.6" customHeight="1" x14ac:dyDescent="0.25">
      <c r="A9" s="219" t="s">
        <v>8</v>
      </c>
      <c r="B9" s="220">
        <v>7091</v>
      </c>
      <c r="C9" s="220">
        <v>16002</v>
      </c>
      <c r="D9" s="220">
        <v>7091</v>
      </c>
      <c r="E9" s="220">
        <v>16002</v>
      </c>
      <c r="F9" s="221">
        <v>125.66633761105621</v>
      </c>
      <c r="G9" s="229"/>
    </row>
    <row r="10" spans="1:14" ht="15.6" customHeight="1" x14ac:dyDescent="0.25">
      <c r="A10" s="219" t="s">
        <v>10</v>
      </c>
      <c r="B10" s="220">
        <v>14720</v>
      </c>
      <c r="C10" s="220">
        <v>23334</v>
      </c>
      <c r="D10" s="220">
        <v>19832</v>
      </c>
      <c r="E10" s="220">
        <v>46569</v>
      </c>
      <c r="F10" s="221">
        <v>134.81746672045179</v>
      </c>
    </row>
    <row r="11" spans="1:14" ht="15.6" customHeight="1" x14ac:dyDescent="0.25">
      <c r="A11" s="219" t="s">
        <v>9</v>
      </c>
      <c r="B11" s="220">
        <v>188338</v>
      </c>
      <c r="C11" s="220">
        <v>227330</v>
      </c>
      <c r="D11" s="220">
        <v>425660</v>
      </c>
      <c r="E11" s="220">
        <v>423244</v>
      </c>
      <c r="F11" s="221">
        <v>-0.56758915566415169</v>
      </c>
    </row>
    <row r="12" spans="1:14" ht="15.6" customHeight="1" x14ac:dyDescent="0.25">
      <c r="A12" s="219" t="s">
        <v>6</v>
      </c>
      <c r="B12" s="220">
        <v>4009</v>
      </c>
      <c r="C12" s="220">
        <v>428</v>
      </c>
      <c r="D12" s="220">
        <v>4009</v>
      </c>
      <c r="E12" s="220">
        <v>428</v>
      </c>
      <c r="F12" s="221">
        <v>-89.324020952856074</v>
      </c>
    </row>
    <row r="13" spans="1:14" ht="15.6" customHeight="1" x14ac:dyDescent="0.25">
      <c r="A13" s="219" t="s">
        <v>175</v>
      </c>
      <c r="B13" s="220">
        <v>0</v>
      </c>
      <c r="C13" s="220">
        <v>0</v>
      </c>
      <c r="D13" s="220">
        <v>0</v>
      </c>
      <c r="E13" s="220">
        <v>0</v>
      </c>
      <c r="F13" s="221"/>
    </row>
    <row r="14" spans="1:14" ht="15.6" customHeight="1" x14ac:dyDescent="0.25">
      <c r="A14" s="219" t="s">
        <v>148</v>
      </c>
      <c r="B14" s="220">
        <v>30891</v>
      </c>
      <c r="C14" s="220">
        <v>66316</v>
      </c>
      <c r="D14" s="220">
        <v>45994</v>
      </c>
      <c r="E14" s="220">
        <v>127261</v>
      </c>
      <c r="F14" s="221">
        <v>176.69043788320221</v>
      </c>
    </row>
    <row r="15" spans="1:14" ht="15.6" customHeight="1" x14ac:dyDescent="0.25">
      <c r="A15" s="219" t="s">
        <v>145</v>
      </c>
      <c r="B15" s="220">
        <v>200387</v>
      </c>
      <c r="C15" s="220">
        <v>184733</v>
      </c>
      <c r="D15" s="220">
        <v>408661</v>
      </c>
      <c r="E15" s="220">
        <v>365817</v>
      </c>
      <c r="F15" s="221">
        <v>-10.483995291941239</v>
      </c>
    </row>
    <row r="16" spans="1:14" ht="15.6" customHeight="1" x14ac:dyDescent="0.5">
      <c r="A16" s="219" t="s">
        <v>144</v>
      </c>
      <c r="B16" s="220">
        <v>294913</v>
      </c>
      <c r="C16" s="220">
        <v>296395</v>
      </c>
      <c r="D16" s="220">
        <v>713876</v>
      </c>
      <c r="E16" s="220">
        <v>772336</v>
      </c>
      <c r="F16" s="221">
        <v>8.1890972661918937</v>
      </c>
      <c r="G16" s="1"/>
    </row>
    <row r="17" spans="1:10" ht="15.6" customHeight="1" x14ac:dyDescent="0.35">
      <c r="A17" s="219" t="s">
        <v>150</v>
      </c>
      <c r="B17" s="220">
        <v>75909</v>
      </c>
      <c r="C17" s="220">
        <v>166375</v>
      </c>
      <c r="D17" s="220">
        <v>156504</v>
      </c>
      <c r="E17" s="220">
        <v>292913</v>
      </c>
      <c r="F17" s="221">
        <v>87.16007258600419</v>
      </c>
      <c r="G17" s="2"/>
    </row>
    <row r="18" spans="1:10" ht="15.6" customHeight="1" x14ac:dyDescent="0.25">
      <c r="A18" s="219" t="s">
        <v>147</v>
      </c>
      <c r="B18" s="220">
        <v>3036</v>
      </c>
      <c r="C18" s="220">
        <v>4604</v>
      </c>
      <c r="D18" s="220">
        <v>3036</v>
      </c>
      <c r="E18" s="220">
        <v>10608</v>
      </c>
      <c r="F18" s="221">
        <v>249.40711462450599</v>
      </c>
    </row>
    <row r="19" spans="1:10" ht="15.6" customHeight="1" x14ac:dyDescent="0.25">
      <c r="A19" s="219" t="s">
        <v>143</v>
      </c>
      <c r="B19" s="220">
        <v>9313</v>
      </c>
      <c r="C19" s="220">
        <v>86098</v>
      </c>
      <c r="D19" s="220">
        <v>25020</v>
      </c>
      <c r="E19" s="220">
        <v>135388</v>
      </c>
      <c r="F19" s="221">
        <v>441.11910471622713</v>
      </c>
    </row>
    <row r="20" spans="1:10" ht="15.6" customHeight="1" x14ac:dyDescent="0.25">
      <c r="A20" s="219" t="s">
        <v>142</v>
      </c>
      <c r="B20" s="220">
        <v>3356</v>
      </c>
      <c r="C20" s="220">
        <v>7697</v>
      </c>
      <c r="D20" s="220">
        <v>10115</v>
      </c>
      <c r="E20" s="220">
        <v>12542</v>
      </c>
      <c r="F20" s="221">
        <v>23.994068215521509</v>
      </c>
      <c r="J20" s="230"/>
    </row>
    <row r="21" spans="1:10" ht="15.6" customHeight="1" x14ac:dyDescent="0.25">
      <c r="A21" s="219" t="s">
        <v>149</v>
      </c>
      <c r="B21" s="220">
        <v>240664</v>
      </c>
      <c r="C21" s="220">
        <v>203685</v>
      </c>
      <c r="D21" s="220">
        <v>578439</v>
      </c>
      <c r="E21" s="220">
        <v>423910</v>
      </c>
      <c r="F21" s="221">
        <v>-26.714830777316191</v>
      </c>
    </row>
    <row r="22" spans="1:10" ht="15.6" customHeight="1" x14ac:dyDescent="0.25">
      <c r="A22" s="219" t="s">
        <v>146</v>
      </c>
      <c r="B22" s="220">
        <v>23313</v>
      </c>
      <c r="C22" s="220">
        <v>22247</v>
      </c>
      <c r="D22" s="220">
        <v>41051</v>
      </c>
      <c r="E22" s="220">
        <v>44248</v>
      </c>
      <c r="F22" s="221">
        <v>7.7878736206182566</v>
      </c>
    </row>
    <row r="23" spans="1:10" ht="15.6" customHeight="1" x14ac:dyDescent="0.25">
      <c r="A23" s="219" t="s">
        <v>165</v>
      </c>
      <c r="B23" s="220">
        <v>0</v>
      </c>
      <c r="C23" s="220">
        <v>2396</v>
      </c>
      <c r="D23" s="220">
        <v>2709</v>
      </c>
      <c r="E23" s="220">
        <v>4213</v>
      </c>
      <c r="F23" s="221">
        <v>55.518641565153189</v>
      </c>
    </row>
    <row r="24" spans="1:10" ht="15.6" customHeight="1" x14ac:dyDescent="0.25">
      <c r="A24" s="219" t="s">
        <v>141</v>
      </c>
      <c r="B24" s="220">
        <v>0</v>
      </c>
      <c r="C24" s="220">
        <v>0</v>
      </c>
      <c r="D24" s="220">
        <v>0</v>
      </c>
      <c r="E24" s="220">
        <v>0</v>
      </c>
      <c r="F24" s="221"/>
    </row>
    <row r="25" spans="1:10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10" ht="15.6" customHeight="1" x14ac:dyDescent="0.25">
      <c r="A26" s="219" t="s">
        <v>152</v>
      </c>
      <c r="B26" s="220">
        <v>0</v>
      </c>
      <c r="C26" s="220">
        <v>0</v>
      </c>
      <c r="D26" s="220">
        <v>0</v>
      </c>
      <c r="E26" s="220">
        <v>0</v>
      </c>
      <c r="F26" s="221"/>
    </row>
    <row r="27" spans="1:10" ht="15.6" customHeight="1" x14ac:dyDescent="0.25">
      <c r="A27" s="219" t="s">
        <v>173</v>
      </c>
      <c r="B27" s="220">
        <v>0</v>
      </c>
      <c r="C27" s="220">
        <v>0</v>
      </c>
      <c r="D27" s="220">
        <v>0</v>
      </c>
      <c r="E27" s="220">
        <v>0</v>
      </c>
      <c r="F27" s="221"/>
    </row>
    <row r="28" spans="1:10" ht="15.6" customHeight="1" x14ac:dyDescent="0.25">
      <c r="A28" s="219" t="s">
        <v>177</v>
      </c>
      <c r="B28" s="220">
        <v>3300</v>
      </c>
      <c r="C28" s="220">
        <v>21142</v>
      </c>
      <c r="D28" s="220">
        <v>19997</v>
      </c>
      <c r="E28" s="220">
        <v>35431</v>
      </c>
      <c r="F28" s="221">
        <v>77.181577236585497</v>
      </c>
    </row>
    <row r="29" spans="1:10" ht="15.6" customHeight="1" x14ac:dyDescent="0.25">
      <c r="A29" s="219" t="s">
        <v>178</v>
      </c>
      <c r="B29" s="220">
        <v>2304</v>
      </c>
      <c r="C29" s="220">
        <v>0</v>
      </c>
      <c r="D29" s="220">
        <v>2304</v>
      </c>
      <c r="E29" s="220">
        <v>0</v>
      </c>
      <c r="F29" s="221">
        <v>-100</v>
      </c>
    </row>
    <row r="30" spans="1:10" ht="15.6" customHeight="1" x14ac:dyDescent="0.25">
      <c r="A30" s="219" t="s">
        <v>179</v>
      </c>
      <c r="B30" s="220">
        <v>0</v>
      </c>
      <c r="C30" s="220">
        <v>0</v>
      </c>
      <c r="D30" s="220">
        <v>0</v>
      </c>
      <c r="E30" s="220">
        <v>0</v>
      </c>
      <c r="F30" s="221"/>
    </row>
    <row r="31" spans="1:10" ht="15.6" customHeight="1" x14ac:dyDescent="0.25">
      <c r="A31" s="219" t="s">
        <v>180</v>
      </c>
      <c r="B31" s="220">
        <v>251785</v>
      </c>
      <c r="C31" s="220">
        <v>99315</v>
      </c>
      <c r="D31" s="220">
        <v>482586</v>
      </c>
      <c r="E31" s="220">
        <v>245128</v>
      </c>
      <c r="F31" s="221">
        <v>-49.205322989063092</v>
      </c>
    </row>
    <row r="32" spans="1:10" ht="15.6" customHeight="1" x14ac:dyDescent="0.25">
      <c r="A32" s="219" t="s">
        <v>181</v>
      </c>
      <c r="B32" s="220">
        <v>15519</v>
      </c>
      <c r="C32" s="220">
        <v>8774</v>
      </c>
      <c r="D32" s="220">
        <v>28195</v>
      </c>
      <c r="E32" s="220">
        <v>68674</v>
      </c>
      <c r="F32" s="221">
        <v>143.56800851214749</v>
      </c>
    </row>
    <row r="33" spans="1:6" ht="15.6" customHeight="1" x14ac:dyDescent="0.25">
      <c r="A33" s="219" t="s">
        <v>182</v>
      </c>
      <c r="B33" s="220">
        <v>0</v>
      </c>
      <c r="C33" s="220">
        <v>3</v>
      </c>
      <c r="D33" s="220">
        <v>0</v>
      </c>
      <c r="E33" s="220">
        <v>3</v>
      </c>
    </row>
    <row r="34" spans="1:6" ht="15.6" customHeight="1" x14ac:dyDescent="0.25">
      <c r="A34" s="219" t="s">
        <v>183</v>
      </c>
      <c r="B34" s="220">
        <v>0</v>
      </c>
      <c r="C34" s="220">
        <v>0</v>
      </c>
      <c r="D34" s="220">
        <v>0</v>
      </c>
      <c r="E34" s="220">
        <v>0</v>
      </c>
    </row>
    <row r="35" spans="1:6" ht="15.6" customHeight="1" x14ac:dyDescent="0.25">
      <c r="A35" s="223" t="s">
        <v>153</v>
      </c>
      <c r="B35" s="224">
        <f>SUM(B7:B34)</f>
        <v>1526274</v>
      </c>
      <c r="C35" s="224">
        <f>SUM(C7:C34)</f>
        <v>1547098</v>
      </c>
      <c r="D35" s="224">
        <f>SUM(D7:D34)</f>
        <v>3196840</v>
      </c>
      <c r="E35" s="224">
        <f>SUM(E7:E34)</f>
        <v>3248051</v>
      </c>
      <c r="F35" s="225">
        <f>E35*100/D35-100</f>
        <v>1.6019256515809417</v>
      </c>
    </row>
    <row r="36" spans="1:6" ht="15.6" customHeight="1" x14ac:dyDescent="0.25">
      <c r="A36" s="48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06C0-96AF-4381-BE82-D0738BFF846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46232</v>
      </c>
      <c r="C7" s="220">
        <v>77525</v>
      </c>
      <c r="D7" s="220">
        <v>96682</v>
      </c>
      <c r="E7" s="220">
        <v>115903</v>
      </c>
      <c r="F7" s="221">
        <v>19.88063962268053</v>
      </c>
      <c r="G7" s="6"/>
    </row>
    <row r="8" spans="1:14" s="35" customFormat="1" ht="15.6" customHeight="1" x14ac:dyDescent="0.2">
      <c r="A8" s="219" t="s">
        <v>11</v>
      </c>
      <c r="B8" s="220">
        <v>50774</v>
      </c>
      <c r="C8" s="220">
        <v>3940</v>
      </c>
      <c r="D8" s="220">
        <v>50774</v>
      </c>
      <c r="E8" s="220">
        <v>88829</v>
      </c>
      <c r="F8" s="221">
        <v>74.949777445149095</v>
      </c>
      <c r="G8" s="222"/>
    </row>
    <row r="9" spans="1:14" ht="15.6" customHeight="1" x14ac:dyDescent="0.25">
      <c r="A9" s="219" t="s">
        <v>8</v>
      </c>
      <c r="B9" s="220">
        <v>384042</v>
      </c>
      <c r="C9" s="220">
        <v>340418</v>
      </c>
      <c r="D9" s="220">
        <v>508381</v>
      </c>
      <c r="E9" s="220">
        <v>537514</v>
      </c>
      <c r="F9" s="221">
        <v>5.7305446112266196</v>
      </c>
      <c r="G9" s="6"/>
    </row>
    <row r="10" spans="1:14" ht="15.6" customHeight="1" x14ac:dyDescent="0.25">
      <c r="A10" s="219" t="s">
        <v>10</v>
      </c>
      <c r="B10" s="220">
        <v>125028</v>
      </c>
      <c r="C10" s="220">
        <v>65903</v>
      </c>
      <c r="D10" s="220">
        <v>231545</v>
      </c>
      <c r="E10" s="220">
        <v>113022</v>
      </c>
      <c r="F10" s="221">
        <v>-51.187890042972207</v>
      </c>
    </row>
    <row r="11" spans="1:14" ht="15.6" customHeight="1" x14ac:dyDescent="0.25">
      <c r="A11" s="219" t="s">
        <v>9</v>
      </c>
      <c r="B11" s="220">
        <v>5140</v>
      </c>
      <c r="C11" s="220">
        <v>0</v>
      </c>
      <c r="D11" s="220">
        <v>5140</v>
      </c>
      <c r="E11" s="220">
        <v>6</v>
      </c>
      <c r="F11" s="221">
        <v>-99.883268482490266</v>
      </c>
    </row>
    <row r="12" spans="1:14" ht="15.6" customHeight="1" x14ac:dyDescent="0.25">
      <c r="A12" s="219" t="s">
        <v>6</v>
      </c>
      <c r="B12" s="220">
        <v>40251</v>
      </c>
      <c r="C12" s="220">
        <v>63628</v>
      </c>
      <c r="D12" s="220">
        <v>129757</v>
      </c>
      <c r="E12" s="220">
        <v>101419</v>
      </c>
      <c r="F12" s="221">
        <v>-21.83928420046702</v>
      </c>
    </row>
    <row r="13" spans="1:14" ht="15.6" customHeight="1" x14ac:dyDescent="0.25">
      <c r="A13" s="219" t="s">
        <v>175</v>
      </c>
      <c r="B13" s="220">
        <v>0</v>
      </c>
      <c r="C13" s="220">
        <v>0</v>
      </c>
      <c r="D13" s="220">
        <v>0</v>
      </c>
      <c r="E13" s="220">
        <v>0</v>
      </c>
      <c r="F13" s="221"/>
    </row>
    <row r="14" spans="1:14" ht="15.6" customHeight="1" x14ac:dyDescent="0.25">
      <c r="A14" s="219" t="s">
        <v>148</v>
      </c>
      <c r="B14" s="220">
        <v>81611</v>
      </c>
      <c r="C14" s="220">
        <v>96723</v>
      </c>
      <c r="D14" s="220">
        <v>171265</v>
      </c>
      <c r="E14" s="220">
        <v>234941</v>
      </c>
      <c r="F14" s="221">
        <v>37.179809067818873</v>
      </c>
    </row>
    <row r="15" spans="1:14" ht="15.6" customHeight="1" x14ac:dyDescent="0.25">
      <c r="A15" s="219" t="s">
        <v>145</v>
      </c>
      <c r="B15" s="220">
        <v>139317</v>
      </c>
      <c r="C15" s="220">
        <v>171471</v>
      </c>
      <c r="D15" s="220">
        <v>326944</v>
      </c>
      <c r="E15" s="220">
        <v>315810</v>
      </c>
      <c r="F15" s="221">
        <v>-3.4054761671723668</v>
      </c>
    </row>
    <row r="16" spans="1:14" ht="15.6" customHeight="1" x14ac:dyDescent="0.5">
      <c r="A16" s="219" t="s">
        <v>144</v>
      </c>
      <c r="B16" s="220">
        <v>166902</v>
      </c>
      <c r="C16" s="220">
        <v>215778</v>
      </c>
      <c r="D16" s="220">
        <v>333468</v>
      </c>
      <c r="E16" s="220">
        <v>443614</v>
      </c>
      <c r="F16" s="221">
        <v>33.030455695898873</v>
      </c>
      <c r="G16" s="1"/>
    </row>
    <row r="17" spans="1:7" ht="15.6" customHeight="1" x14ac:dyDescent="0.35">
      <c r="A17" s="219" t="s">
        <v>150</v>
      </c>
      <c r="B17" s="220">
        <v>102820</v>
      </c>
      <c r="C17" s="220">
        <v>130452</v>
      </c>
      <c r="D17" s="220">
        <v>189417</v>
      </c>
      <c r="E17" s="220">
        <v>173602</v>
      </c>
      <c r="F17" s="221">
        <v>-8.3493033888193793</v>
      </c>
      <c r="G17" s="2"/>
    </row>
    <row r="18" spans="1:7" ht="15.6" customHeight="1" x14ac:dyDescent="0.25">
      <c r="A18" s="219" t="s">
        <v>147</v>
      </c>
      <c r="B18" s="220">
        <v>0</v>
      </c>
      <c r="C18" s="220">
        <v>0</v>
      </c>
      <c r="D18" s="220">
        <v>0</v>
      </c>
      <c r="E18" s="220">
        <v>0</v>
      </c>
      <c r="F18" s="221"/>
    </row>
    <row r="19" spans="1:7" ht="15.6" customHeight="1" x14ac:dyDescent="0.25">
      <c r="A19" s="219" t="s">
        <v>143</v>
      </c>
      <c r="B19" s="220">
        <v>90284</v>
      </c>
      <c r="C19" s="220">
        <v>29009</v>
      </c>
      <c r="D19" s="220">
        <v>151588</v>
      </c>
      <c r="E19" s="220">
        <v>99542</v>
      </c>
      <c r="F19" s="221">
        <v>-34.33385228382194</v>
      </c>
    </row>
    <row r="20" spans="1:7" ht="15.6" customHeight="1" x14ac:dyDescent="0.25">
      <c r="A20" s="219" t="s">
        <v>142</v>
      </c>
      <c r="B20" s="220">
        <v>163145</v>
      </c>
      <c r="C20" s="220">
        <v>163927</v>
      </c>
      <c r="D20" s="220">
        <v>394049</v>
      </c>
      <c r="E20" s="220">
        <v>271939</v>
      </c>
      <c r="F20" s="221">
        <v>-30.98853188309069</v>
      </c>
    </row>
    <row r="21" spans="1:7" ht="15.6" customHeight="1" x14ac:dyDescent="0.25">
      <c r="A21" s="219" t="s">
        <v>149</v>
      </c>
      <c r="B21" s="220">
        <v>168623</v>
      </c>
      <c r="C21" s="220">
        <v>87436</v>
      </c>
      <c r="D21" s="220">
        <v>322834</v>
      </c>
      <c r="E21" s="220">
        <v>168974</v>
      </c>
      <c r="F21" s="221">
        <v>-47.659168489068684</v>
      </c>
    </row>
    <row r="22" spans="1:7" ht="15.6" customHeight="1" x14ac:dyDescent="0.25">
      <c r="A22" s="219" t="s">
        <v>146</v>
      </c>
      <c r="B22" s="220">
        <v>3</v>
      </c>
      <c r="C22" s="220">
        <v>0</v>
      </c>
      <c r="D22" s="220">
        <v>3</v>
      </c>
      <c r="E22" s="220">
        <v>0</v>
      </c>
      <c r="F22" s="221">
        <v>-100</v>
      </c>
    </row>
    <row r="23" spans="1:7" ht="15.6" customHeight="1" x14ac:dyDescent="0.25">
      <c r="A23" s="219" t="s">
        <v>165</v>
      </c>
      <c r="B23" s="220">
        <v>24267</v>
      </c>
      <c r="C23" s="220">
        <v>11830</v>
      </c>
      <c r="D23" s="220">
        <v>35827</v>
      </c>
      <c r="E23" s="220">
        <v>51288</v>
      </c>
      <c r="F23" s="221">
        <v>43.154604069556477</v>
      </c>
    </row>
    <row r="24" spans="1:7" ht="15.6" customHeight="1" x14ac:dyDescent="0.25">
      <c r="A24" s="219" t="s">
        <v>141</v>
      </c>
      <c r="B24" s="220">
        <v>2596</v>
      </c>
      <c r="C24" s="220">
        <v>0</v>
      </c>
      <c r="D24" s="220">
        <v>2596</v>
      </c>
      <c r="E24" s="220">
        <v>0</v>
      </c>
      <c r="F24" s="221">
        <v>-100</v>
      </c>
    </row>
    <row r="25" spans="1:7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7" ht="15.6" customHeight="1" x14ac:dyDescent="0.25">
      <c r="A26" s="219" t="s">
        <v>152</v>
      </c>
      <c r="B26" s="220">
        <v>25973</v>
      </c>
      <c r="C26" s="220">
        <v>76124</v>
      </c>
      <c r="D26" s="220">
        <v>41992</v>
      </c>
      <c r="E26" s="220">
        <v>118736</v>
      </c>
      <c r="F26" s="221">
        <v>182.7586206896552</v>
      </c>
    </row>
    <row r="27" spans="1:7" ht="15.6" customHeight="1" x14ac:dyDescent="0.25">
      <c r="A27" s="219" t="s">
        <v>173</v>
      </c>
      <c r="B27" s="220">
        <v>5828</v>
      </c>
      <c r="C27" s="220">
        <v>0</v>
      </c>
      <c r="D27" s="220">
        <v>5828</v>
      </c>
      <c r="E27" s="220">
        <v>3809</v>
      </c>
      <c r="F27" s="221">
        <v>-34.643102264927933</v>
      </c>
    </row>
    <row r="28" spans="1:7" ht="15.6" customHeight="1" x14ac:dyDescent="0.25">
      <c r="A28" s="219" t="s">
        <v>177</v>
      </c>
      <c r="B28" s="220">
        <v>491</v>
      </c>
      <c r="C28" s="220">
        <v>0</v>
      </c>
      <c r="D28" s="220">
        <v>1383</v>
      </c>
      <c r="E28" s="220">
        <v>0</v>
      </c>
      <c r="F28" s="221">
        <v>-100</v>
      </c>
    </row>
    <row r="29" spans="1:7" ht="15.6" customHeight="1" x14ac:dyDescent="0.25">
      <c r="A29" s="219" t="s">
        <v>178</v>
      </c>
      <c r="B29" s="220">
        <v>149796</v>
      </c>
      <c r="C29" s="220">
        <v>95416</v>
      </c>
      <c r="D29" s="220">
        <v>188942</v>
      </c>
      <c r="E29" s="220">
        <v>149861</v>
      </c>
      <c r="F29" s="221">
        <v>-20.684125287125159</v>
      </c>
    </row>
    <row r="30" spans="1:7" ht="15.6" customHeight="1" x14ac:dyDescent="0.25">
      <c r="A30" s="219" t="s">
        <v>179</v>
      </c>
      <c r="B30" s="220">
        <v>44248</v>
      </c>
      <c r="C30" s="220">
        <v>15958</v>
      </c>
      <c r="D30" s="220">
        <v>85456</v>
      </c>
      <c r="E30" s="220">
        <v>43488</v>
      </c>
      <c r="F30" s="221">
        <v>-49.110653435686203</v>
      </c>
    </row>
    <row r="31" spans="1:7" ht="15.6" customHeight="1" x14ac:dyDescent="0.25">
      <c r="A31" s="219" t="s">
        <v>180</v>
      </c>
      <c r="B31" s="220">
        <v>5311</v>
      </c>
      <c r="C31" s="220">
        <v>2638</v>
      </c>
      <c r="D31" s="220">
        <v>11996</v>
      </c>
      <c r="E31" s="220">
        <v>50836</v>
      </c>
      <c r="F31" s="221">
        <v>323.77459153051018</v>
      </c>
    </row>
    <row r="32" spans="1:7" ht="15.6" customHeight="1" x14ac:dyDescent="0.25">
      <c r="A32" s="219" t="s">
        <v>181</v>
      </c>
      <c r="B32" s="220">
        <v>48951</v>
      </c>
      <c r="C32" s="220">
        <v>34238</v>
      </c>
      <c r="D32" s="220">
        <v>115098</v>
      </c>
      <c r="E32" s="220">
        <v>69802</v>
      </c>
      <c r="F32" s="221">
        <v>-39.354289388173562</v>
      </c>
    </row>
    <row r="33" spans="1:6" ht="15.6" customHeight="1" x14ac:dyDescent="0.25">
      <c r="A33" s="219" t="s">
        <v>182</v>
      </c>
      <c r="B33" s="220">
        <v>0</v>
      </c>
      <c r="C33" s="220">
        <v>0</v>
      </c>
      <c r="D33" s="220">
        <v>0</v>
      </c>
      <c r="E33" s="220">
        <v>0</v>
      </c>
      <c r="F33" s="221"/>
    </row>
    <row r="34" spans="1:6" ht="15.6" customHeight="1" x14ac:dyDescent="0.25">
      <c r="A34" s="219" t="s">
        <v>183</v>
      </c>
      <c r="B34" s="220">
        <v>6203</v>
      </c>
      <c r="C34" s="220">
        <v>5306</v>
      </c>
      <c r="D34" s="220">
        <v>9617</v>
      </c>
      <c r="E34" s="220">
        <v>8123</v>
      </c>
      <c r="F34" s="221">
        <v>-15.534990121659559</v>
      </c>
    </row>
    <row r="35" spans="1:6" ht="15.6" customHeight="1" x14ac:dyDescent="0.25">
      <c r="A35" s="223" t="s">
        <v>153</v>
      </c>
      <c r="B35" s="224">
        <f>SUM(B7:B34)</f>
        <v>1877836</v>
      </c>
      <c r="C35" s="224">
        <f>SUM(C7:C34)</f>
        <v>1687720</v>
      </c>
      <c r="D35" s="224">
        <f>SUM(D7:D34)</f>
        <v>3410582</v>
      </c>
      <c r="E35" s="224">
        <f>SUM(E7:E34)</f>
        <v>3161058</v>
      </c>
      <c r="F35" s="225">
        <f>E35*100/D35-100</f>
        <v>-7.3161706711640448</v>
      </c>
    </row>
    <row r="36" spans="1:6" ht="15.6" customHeight="1" x14ac:dyDescent="0.25">
      <c r="A36" s="48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9BC6B-4201-465F-AB3E-EFA5607DF557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4" t="s">
        <v>47</v>
      </c>
      <c r="B1" s="34"/>
      <c r="C1" s="86"/>
      <c r="D1" s="34"/>
      <c r="E1" s="34"/>
      <c r="H1" s="34"/>
      <c r="I1" s="34"/>
      <c r="L1" s="34"/>
      <c r="M1" s="34"/>
    </row>
    <row r="2" spans="1:15" ht="20.25" x14ac:dyDescent="0.25">
      <c r="A2" s="83"/>
      <c r="B2" s="83"/>
      <c r="C2" s="86"/>
    </row>
    <row r="3" spans="1:15" ht="20.25" x14ac:dyDescent="0.25">
      <c r="A3" s="86"/>
      <c r="B3" s="86"/>
      <c r="C3" s="86"/>
    </row>
    <row r="4" spans="1:15" x14ac:dyDescent="0.25">
      <c r="A4" s="87" t="s">
        <v>51</v>
      </c>
      <c r="B4" s="33"/>
      <c r="N4" s="117" t="s">
        <v>172</v>
      </c>
    </row>
    <row r="5" spans="1:15" x14ac:dyDescent="0.25">
      <c r="A5" s="87"/>
      <c r="B5" s="87"/>
      <c r="C5" s="281" t="s">
        <v>3</v>
      </c>
      <c r="D5" s="281"/>
      <c r="E5" s="281"/>
      <c r="F5" s="281"/>
      <c r="G5" s="281" t="s">
        <v>4</v>
      </c>
      <c r="H5" s="281"/>
      <c r="I5" s="281"/>
      <c r="J5" s="281"/>
      <c r="K5" s="281" t="s">
        <v>5</v>
      </c>
      <c r="L5" s="281"/>
      <c r="M5" s="281"/>
      <c r="N5" s="281"/>
    </row>
    <row r="6" spans="1:15" x14ac:dyDescent="0.25">
      <c r="A6" s="279" t="s">
        <v>88</v>
      </c>
      <c r="B6" s="279"/>
      <c r="C6" s="282" t="s">
        <v>89</v>
      </c>
      <c r="D6" s="282"/>
      <c r="E6" s="283" t="s">
        <v>12</v>
      </c>
      <c r="F6" s="283"/>
      <c r="G6" s="283" t="s">
        <v>89</v>
      </c>
      <c r="H6" s="283"/>
      <c r="I6" s="283" t="s">
        <v>12</v>
      </c>
      <c r="J6" s="283"/>
      <c r="K6" s="283" t="s">
        <v>89</v>
      </c>
      <c r="L6" s="283"/>
      <c r="M6" s="283" t="s">
        <v>12</v>
      </c>
      <c r="N6" s="283"/>
    </row>
    <row r="7" spans="1:15" x14ac:dyDescent="0.25">
      <c r="A7" s="279"/>
      <c r="B7" s="279"/>
      <c r="C7" s="186">
        <v>2025</v>
      </c>
      <c r="D7" s="186">
        <v>2026</v>
      </c>
      <c r="E7" s="92" t="s">
        <v>13</v>
      </c>
      <c r="F7" s="92" t="s">
        <v>14</v>
      </c>
      <c r="G7" s="186">
        <v>2025</v>
      </c>
      <c r="H7" s="186">
        <v>2026</v>
      </c>
      <c r="I7" s="92" t="s">
        <v>13</v>
      </c>
      <c r="J7" s="92" t="s">
        <v>14</v>
      </c>
      <c r="K7" s="186">
        <v>2025</v>
      </c>
      <c r="L7" s="186">
        <v>2026</v>
      </c>
      <c r="M7" s="92" t="s">
        <v>13</v>
      </c>
      <c r="N7" s="92" t="s">
        <v>14</v>
      </c>
    </row>
    <row r="8" spans="1:15" x14ac:dyDescent="0.25">
      <c r="A8" s="280" t="s">
        <v>90</v>
      </c>
      <c r="B8" s="106" t="s">
        <v>91</v>
      </c>
      <c r="C8" s="107"/>
      <c r="D8" s="96"/>
      <c r="E8" s="102">
        <f>D8-C8</f>
        <v>0</v>
      </c>
      <c r="F8" s="108" t="e">
        <f>((D8*100/C8)-100)</f>
        <v>#DIV/0!</v>
      </c>
      <c r="G8" s="95"/>
      <c r="H8" s="96"/>
      <c r="I8" s="102">
        <f>H8-G8</f>
        <v>0</v>
      </c>
      <c r="J8" s="108" t="e">
        <f>((H8*100/G8)-100)</f>
        <v>#DIV/0!</v>
      </c>
      <c r="K8" s="95"/>
      <c r="L8" s="96"/>
      <c r="M8" s="102">
        <f>L8-K8</f>
        <v>0</v>
      </c>
      <c r="N8" s="108" t="e">
        <f>((L8*100/K8)-100)</f>
        <v>#DIV/0!</v>
      </c>
      <c r="O8" s="136"/>
    </row>
    <row r="9" spans="1:15" x14ac:dyDescent="0.25">
      <c r="A9" s="280"/>
      <c r="B9" s="120" t="s">
        <v>92</v>
      </c>
      <c r="C9" s="121"/>
      <c r="D9" s="119"/>
      <c r="E9" s="90">
        <f>D9-C9</f>
        <v>0</v>
      </c>
      <c r="F9" s="91" t="e">
        <f>((D9*100/C9)-100)</f>
        <v>#DIV/0!</v>
      </c>
      <c r="G9" s="132"/>
      <c r="H9" s="119"/>
      <c r="I9" s="90">
        <f>H9-G9</f>
        <v>0</v>
      </c>
      <c r="J9" s="91" t="e">
        <f>((H9*100/G9)-100)</f>
        <v>#DIV/0!</v>
      </c>
      <c r="K9" s="132"/>
      <c r="L9" s="119"/>
      <c r="M9" s="90">
        <f>L9-K9</f>
        <v>0</v>
      </c>
      <c r="N9" s="93" t="e">
        <f>((L9*100/K9)-100)</f>
        <v>#DIV/0!</v>
      </c>
    </row>
    <row r="10" spans="1:15" x14ac:dyDescent="0.25">
      <c r="A10" s="280"/>
      <c r="B10" s="94" t="s">
        <v>93</v>
      </c>
      <c r="C10" s="97"/>
      <c r="D10" s="98"/>
      <c r="E10" s="90">
        <f t="shared" ref="E10:E15" si="0">D10-C10</f>
        <v>0</v>
      </c>
      <c r="F10" s="91" t="e">
        <f t="shared" ref="F10:F16" si="1">((D10*100/C10)-100)</f>
        <v>#DIV/0!</v>
      </c>
      <c r="G10" s="99"/>
      <c r="H10" s="98"/>
      <c r="I10" s="90">
        <f t="shared" ref="I10:I15" si="2">H10-G10</f>
        <v>0</v>
      </c>
      <c r="J10" s="91" t="e">
        <f t="shared" ref="J10:J16" si="3">((H10*100/G10)-100)</f>
        <v>#DIV/0!</v>
      </c>
      <c r="K10" s="99"/>
      <c r="L10" s="98"/>
      <c r="M10" s="90">
        <f t="shared" ref="M10:M15" si="4">L10-K10</f>
        <v>0</v>
      </c>
      <c r="N10" s="93" t="e">
        <f t="shared" ref="N10:N16" si="5">((L10*100/K10)-100)</f>
        <v>#DIV/0!</v>
      </c>
    </row>
    <row r="11" spans="1:15" x14ac:dyDescent="0.25">
      <c r="A11" s="280"/>
      <c r="B11" s="120" t="s">
        <v>94</v>
      </c>
      <c r="C11" s="121"/>
      <c r="D11" s="119"/>
      <c r="E11" s="90">
        <f t="shared" si="0"/>
        <v>0</v>
      </c>
      <c r="F11" s="91" t="e">
        <f t="shared" si="1"/>
        <v>#DIV/0!</v>
      </c>
      <c r="G11" s="132"/>
      <c r="H11" s="119"/>
      <c r="I11" s="90">
        <f t="shared" si="2"/>
        <v>0</v>
      </c>
      <c r="J11" s="91" t="e">
        <f t="shared" si="3"/>
        <v>#DIV/0!</v>
      </c>
      <c r="K11" s="132"/>
      <c r="L11" s="119"/>
      <c r="M11" s="90">
        <f t="shared" si="4"/>
        <v>0</v>
      </c>
      <c r="N11" s="93" t="e">
        <f t="shared" si="5"/>
        <v>#DIV/0!</v>
      </c>
    </row>
    <row r="12" spans="1:15" x14ac:dyDescent="0.25">
      <c r="A12" s="280"/>
      <c r="B12" s="94" t="s">
        <v>95</v>
      </c>
      <c r="C12" s="97"/>
      <c r="D12" s="98"/>
      <c r="E12" s="90">
        <f t="shared" si="0"/>
        <v>0</v>
      </c>
      <c r="F12" s="91" t="e">
        <f t="shared" si="1"/>
        <v>#DIV/0!</v>
      </c>
      <c r="G12" s="99"/>
      <c r="H12" s="98"/>
      <c r="I12" s="90">
        <f t="shared" si="2"/>
        <v>0</v>
      </c>
      <c r="J12" s="91" t="e">
        <f t="shared" si="3"/>
        <v>#DIV/0!</v>
      </c>
      <c r="K12" s="99"/>
      <c r="L12" s="98"/>
      <c r="M12" s="90">
        <f t="shared" si="4"/>
        <v>0</v>
      </c>
      <c r="N12" s="93" t="e">
        <f t="shared" si="5"/>
        <v>#DIV/0!</v>
      </c>
    </row>
    <row r="13" spans="1:15" x14ac:dyDescent="0.25">
      <c r="A13" s="280"/>
      <c r="B13" s="120" t="s">
        <v>96</v>
      </c>
      <c r="C13" s="121"/>
      <c r="D13" s="119"/>
      <c r="E13" s="90">
        <f t="shared" si="0"/>
        <v>0</v>
      </c>
      <c r="F13" s="91" t="e">
        <f t="shared" si="1"/>
        <v>#DIV/0!</v>
      </c>
      <c r="G13" s="132"/>
      <c r="H13" s="119"/>
      <c r="I13" s="90">
        <f t="shared" si="2"/>
        <v>0</v>
      </c>
      <c r="J13" s="91" t="e">
        <f t="shared" si="3"/>
        <v>#DIV/0!</v>
      </c>
      <c r="K13" s="132"/>
      <c r="L13" s="119"/>
      <c r="M13" s="90">
        <f t="shared" si="4"/>
        <v>0</v>
      </c>
      <c r="N13" s="93" t="e">
        <f t="shared" si="5"/>
        <v>#DIV/0!</v>
      </c>
    </row>
    <row r="14" spans="1:15" x14ac:dyDescent="0.25">
      <c r="A14" s="280"/>
      <c r="B14" s="94" t="s">
        <v>97</v>
      </c>
      <c r="C14" s="97"/>
      <c r="D14" s="98"/>
      <c r="E14" s="90">
        <f t="shared" si="0"/>
        <v>0</v>
      </c>
      <c r="F14" s="91" t="e">
        <f t="shared" si="1"/>
        <v>#DIV/0!</v>
      </c>
      <c r="G14" s="99"/>
      <c r="H14" s="98"/>
      <c r="I14" s="90">
        <f t="shared" si="2"/>
        <v>0</v>
      </c>
      <c r="J14" s="91" t="e">
        <f t="shared" si="3"/>
        <v>#DIV/0!</v>
      </c>
      <c r="K14" s="99"/>
      <c r="L14" s="98"/>
      <c r="M14" s="90">
        <f t="shared" si="4"/>
        <v>0</v>
      </c>
      <c r="N14" s="93" t="e">
        <f t="shared" si="5"/>
        <v>#DIV/0!</v>
      </c>
    </row>
    <row r="15" spans="1:15" x14ac:dyDescent="0.25">
      <c r="A15" s="280"/>
      <c r="B15" s="120" t="s">
        <v>98</v>
      </c>
      <c r="C15" s="121"/>
      <c r="D15" s="119"/>
      <c r="E15" s="90">
        <f t="shared" si="0"/>
        <v>0</v>
      </c>
      <c r="F15" s="91" t="e">
        <f t="shared" si="1"/>
        <v>#DIV/0!</v>
      </c>
      <c r="G15" s="132"/>
      <c r="H15" s="119"/>
      <c r="I15" s="90">
        <f t="shared" si="2"/>
        <v>0</v>
      </c>
      <c r="J15" s="91" t="e">
        <f t="shared" si="3"/>
        <v>#DIV/0!</v>
      </c>
      <c r="K15" s="132"/>
      <c r="L15" s="119"/>
      <c r="M15" s="90">
        <f t="shared" si="4"/>
        <v>0</v>
      </c>
      <c r="N15" s="93" t="e">
        <f t="shared" si="5"/>
        <v>#DIV/0!</v>
      </c>
    </row>
    <row r="16" spans="1:15" x14ac:dyDescent="0.25">
      <c r="A16" s="280"/>
      <c r="B16" s="109" t="s">
        <v>99</v>
      </c>
      <c r="C16" s="110"/>
      <c r="D16" s="101"/>
      <c r="E16" s="104">
        <f>D16-C16</f>
        <v>0</v>
      </c>
      <c r="F16" s="91" t="e">
        <f t="shared" si="1"/>
        <v>#DIV/0!</v>
      </c>
      <c r="G16" s="100"/>
      <c r="H16" s="101"/>
      <c r="I16" s="104">
        <f>H16-G16</f>
        <v>0</v>
      </c>
      <c r="J16" s="91" t="e">
        <f t="shared" si="3"/>
        <v>#DIV/0!</v>
      </c>
      <c r="K16" s="100"/>
      <c r="L16" s="101"/>
      <c r="M16" s="104">
        <f>L16-K16</f>
        <v>0</v>
      </c>
      <c r="N16" s="93" t="e">
        <f t="shared" si="5"/>
        <v>#DIV/0!</v>
      </c>
    </row>
    <row r="17" spans="1:14" x14ac:dyDescent="0.25">
      <c r="A17" s="276" t="s">
        <v>100</v>
      </c>
      <c r="B17" s="122" t="s">
        <v>101</v>
      </c>
      <c r="C17" s="123"/>
      <c r="D17" s="124"/>
      <c r="E17" s="102">
        <f>D17-C17</f>
        <v>0</v>
      </c>
      <c r="F17" s="108" t="e">
        <f>((D17*100/C17)-100)</f>
        <v>#DIV/0!</v>
      </c>
      <c r="G17" s="133"/>
      <c r="H17" s="124"/>
      <c r="I17" s="102">
        <f>H17-G17</f>
        <v>0</v>
      </c>
      <c r="J17" s="108" t="e">
        <f>((H17*100/G17)-100)</f>
        <v>#DIV/0!</v>
      </c>
      <c r="K17" s="133"/>
      <c r="L17" s="124"/>
      <c r="M17" s="102">
        <f>L17-K17</f>
        <v>0</v>
      </c>
      <c r="N17" s="103" t="e">
        <f>((L17*100/K17)-100)</f>
        <v>#DIV/0!</v>
      </c>
    </row>
    <row r="18" spans="1:14" x14ac:dyDescent="0.25">
      <c r="A18" s="276"/>
      <c r="B18" s="94" t="s">
        <v>102</v>
      </c>
      <c r="C18" s="97"/>
      <c r="D18" s="98"/>
      <c r="E18" s="90">
        <f>D18-C18</f>
        <v>0</v>
      </c>
      <c r="F18" s="91" t="e">
        <f>((D18*100/C18)-100)</f>
        <v>#DIV/0!</v>
      </c>
      <c r="G18" s="99"/>
      <c r="H18" s="98"/>
      <c r="I18" s="90">
        <f>H18-G18</f>
        <v>0</v>
      </c>
      <c r="J18" s="91" t="e">
        <f>((H18*100/G18)-100)</f>
        <v>#DIV/0!</v>
      </c>
      <c r="K18" s="99"/>
      <c r="L18" s="98"/>
      <c r="M18" s="90">
        <f>L18-K18</f>
        <v>0</v>
      </c>
      <c r="N18" s="93" t="e">
        <f>((L18*100/K18)-100)</f>
        <v>#DIV/0!</v>
      </c>
    </row>
    <row r="19" spans="1:14" x14ac:dyDescent="0.25">
      <c r="A19" s="276"/>
      <c r="B19" s="120" t="s">
        <v>103</v>
      </c>
      <c r="C19" s="121"/>
      <c r="D19" s="119"/>
      <c r="E19" s="90">
        <f t="shared" ref="E19:E20" si="6">D19-C19</f>
        <v>0</v>
      </c>
      <c r="F19" s="91" t="e">
        <f t="shared" ref="F19:F20" si="7">((D19*100/C19)-100)</f>
        <v>#DIV/0!</v>
      </c>
      <c r="G19" s="132"/>
      <c r="H19" s="119"/>
      <c r="I19" s="90">
        <f t="shared" ref="I19:I20" si="8">H19-G19</f>
        <v>0</v>
      </c>
      <c r="J19" s="91" t="e">
        <f t="shared" ref="J19:J20" si="9">((H19*100/G19)-100)</f>
        <v>#DIV/0!</v>
      </c>
      <c r="K19" s="132"/>
      <c r="L19" s="119"/>
      <c r="M19" s="90">
        <f t="shared" ref="M19:M20" si="10">L19-K19</f>
        <v>0</v>
      </c>
      <c r="N19" s="93" t="e">
        <f t="shared" ref="N19:N20" si="11">((L19*100/K19)-100)</f>
        <v>#DIV/0!</v>
      </c>
    </row>
    <row r="20" spans="1:14" x14ac:dyDescent="0.25">
      <c r="A20" s="276"/>
      <c r="B20" s="94" t="s">
        <v>104</v>
      </c>
      <c r="C20" s="97"/>
      <c r="D20" s="98"/>
      <c r="E20" s="90">
        <f t="shared" si="6"/>
        <v>0</v>
      </c>
      <c r="F20" s="91" t="e">
        <f t="shared" si="7"/>
        <v>#DIV/0!</v>
      </c>
      <c r="G20" s="99"/>
      <c r="H20" s="98"/>
      <c r="I20" s="90">
        <f t="shared" si="8"/>
        <v>0</v>
      </c>
      <c r="J20" s="91" t="e">
        <f t="shared" si="9"/>
        <v>#DIV/0!</v>
      </c>
      <c r="K20" s="99"/>
      <c r="L20" s="98"/>
      <c r="M20" s="90">
        <f t="shared" si="10"/>
        <v>0</v>
      </c>
      <c r="N20" s="93" t="e">
        <f t="shared" si="11"/>
        <v>#DIV/0!</v>
      </c>
    </row>
    <row r="21" spans="1:14" x14ac:dyDescent="0.25">
      <c r="A21" s="276"/>
      <c r="B21" s="125" t="s">
        <v>105</v>
      </c>
      <c r="C21" s="126"/>
      <c r="D21" s="127"/>
      <c r="E21" s="104">
        <f t="shared" ref="E21:E32" si="12">D21-C21</f>
        <v>0</v>
      </c>
      <c r="F21" s="91" t="e">
        <f t="shared" ref="F21:F32" si="13">((D21*100/C21)-100)</f>
        <v>#DIV/0!</v>
      </c>
      <c r="G21" s="134"/>
      <c r="H21" s="127"/>
      <c r="I21" s="104">
        <f t="shared" ref="I21:I32" si="14">H21-G21</f>
        <v>0</v>
      </c>
      <c r="J21" s="91" t="e">
        <f t="shared" ref="J21:J32" si="15">((H21*100/G21)-100)</f>
        <v>#DIV/0!</v>
      </c>
      <c r="K21" s="134"/>
      <c r="L21" s="127"/>
      <c r="M21" s="104">
        <f t="shared" ref="M21:M32" si="16">L21-K21</f>
        <v>0</v>
      </c>
      <c r="N21" s="93" t="e">
        <f t="shared" ref="N21:N32" si="17">((L21*100/K21)-100)</f>
        <v>#DIV/0!</v>
      </c>
    </row>
    <row r="22" spans="1:14" x14ac:dyDescent="0.25">
      <c r="A22" s="276" t="s">
        <v>106</v>
      </c>
      <c r="B22" s="106" t="s">
        <v>107</v>
      </c>
      <c r="C22" s="107"/>
      <c r="D22" s="96"/>
      <c r="E22" s="102">
        <f t="shared" si="12"/>
        <v>0</v>
      </c>
      <c r="F22" s="108" t="e">
        <f t="shared" si="13"/>
        <v>#DIV/0!</v>
      </c>
      <c r="G22" s="95"/>
      <c r="H22" s="96"/>
      <c r="I22" s="102">
        <f t="shared" si="14"/>
        <v>0</v>
      </c>
      <c r="J22" s="108" t="e">
        <f t="shared" si="15"/>
        <v>#DIV/0!</v>
      </c>
      <c r="K22" s="95"/>
      <c r="L22" s="96"/>
      <c r="M22" s="102">
        <f t="shared" si="16"/>
        <v>0</v>
      </c>
      <c r="N22" s="103" t="e">
        <f t="shared" si="17"/>
        <v>#DIV/0!</v>
      </c>
    </row>
    <row r="23" spans="1:14" x14ac:dyDescent="0.25">
      <c r="A23" s="276"/>
      <c r="B23" s="125" t="s">
        <v>108</v>
      </c>
      <c r="C23" s="126"/>
      <c r="D23" s="127"/>
      <c r="E23" s="104">
        <f t="shared" si="12"/>
        <v>0</v>
      </c>
      <c r="F23" s="111" t="e">
        <f t="shared" si="13"/>
        <v>#DIV/0!</v>
      </c>
      <c r="G23" s="134"/>
      <c r="H23" s="127"/>
      <c r="I23" s="104">
        <f t="shared" si="14"/>
        <v>0</v>
      </c>
      <c r="J23" s="111" t="e">
        <f t="shared" si="15"/>
        <v>#DIV/0!</v>
      </c>
      <c r="K23" s="134"/>
      <c r="L23" s="127"/>
      <c r="M23" s="104">
        <f t="shared" si="16"/>
        <v>0</v>
      </c>
      <c r="N23" s="105" t="e">
        <f t="shared" si="17"/>
        <v>#DIV/0!</v>
      </c>
    </row>
    <row r="24" spans="1:14" x14ac:dyDescent="0.25">
      <c r="A24" s="276" t="s">
        <v>109</v>
      </c>
      <c r="B24" s="106" t="s">
        <v>110</v>
      </c>
      <c r="C24" s="107"/>
      <c r="D24" s="96"/>
      <c r="E24" s="102">
        <f t="shared" si="12"/>
        <v>0</v>
      </c>
      <c r="F24" s="108" t="e">
        <f t="shared" si="13"/>
        <v>#DIV/0!</v>
      </c>
      <c r="G24" s="95"/>
      <c r="H24" s="96"/>
      <c r="I24" s="102">
        <f t="shared" si="14"/>
        <v>0</v>
      </c>
      <c r="J24" s="108" t="e">
        <f t="shared" si="15"/>
        <v>#DIV/0!</v>
      </c>
      <c r="K24" s="95"/>
      <c r="L24" s="96"/>
      <c r="M24" s="102">
        <f t="shared" si="16"/>
        <v>0</v>
      </c>
      <c r="N24" s="103" t="e">
        <f t="shared" si="17"/>
        <v>#DIV/0!</v>
      </c>
    </row>
    <row r="25" spans="1:14" x14ac:dyDescent="0.25">
      <c r="A25" s="276"/>
      <c r="B25" s="120" t="s">
        <v>111</v>
      </c>
      <c r="C25" s="121"/>
      <c r="D25" s="119"/>
      <c r="E25" s="90">
        <f t="shared" si="12"/>
        <v>0</v>
      </c>
      <c r="F25" s="91" t="e">
        <f t="shared" si="13"/>
        <v>#DIV/0!</v>
      </c>
      <c r="G25" s="132"/>
      <c r="H25" s="119"/>
      <c r="I25" s="90">
        <f t="shared" si="14"/>
        <v>0</v>
      </c>
      <c r="J25" s="91" t="e">
        <f t="shared" si="15"/>
        <v>#DIV/0!</v>
      </c>
      <c r="K25" s="132"/>
      <c r="L25" s="119"/>
      <c r="M25" s="90">
        <f t="shared" si="16"/>
        <v>0</v>
      </c>
      <c r="N25" s="93" t="e">
        <f t="shared" si="17"/>
        <v>#DIV/0!</v>
      </c>
    </row>
    <row r="26" spans="1:14" x14ac:dyDescent="0.25">
      <c r="A26" s="276"/>
      <c r="B26" s="112" t="s">
        <v>112</v>
      </c>
      <c r="C26" s="110"/>
      <c r="D26" s="101"/>
      <c r="E26" s="104">
        <f t="shared" si="12"/>
        <v>0</v>
      </c>
      <c r="F26" s="91" t="e">
        <f t="shared" si="13"/>
        <v>#DIV/0!</v>
      </c>
      <c r="G26" s="100"/>
      <c r="H26" s="101"/>
      <c r="I26" s="104">
        <f t="shared" si="14"/>
        <v>0</v>
      </c>
      <c r="J26" s="91" t="e">
        <f t="shared" si="15"/>
        <v>#DIV/0!</v>
      </c>
      <c r="K26" s="100"/>
      <c r="L26" s="101"/>
      <c r="M26" s="104">
        <f t="shared" si="16"/>
        <v>0</v>
      </c>
      <c r="N26" s="93" t="e">
        <f t="shared" si="17"/>
        <v>#DIV/0!</v>
      </c>
    </row>
    <row r="27" spans="1:14" ht="25.5" x14ac:dyDescent="0.25">
      <c r="A27" s="116" t="s">
        <v>113</v>
      </c>
      <c r="B27" s="128" t="s">
        <v>114</v>
      </c>
      <c r="C27" s="129"/>
      <c r="D27" s="130"/>
      <c r="E27" s="113">
        <f t="shared" si="12"/>
        <v>0</v>
      </c>
      <c r="F27" s="114" t="e">
        <f t="shared" si="13"/>
        <v>#DIV/0!</v>
      </c>
      <c r="G27" s="135"/>
      <c r="H27" s="130"/>
      <c r="I27" s="113">
        <f t="shared" si="14"/>
        <v>0</v>
      </c>
      <c r="J27" s="114" t="e">
        <f t="shared" si="15"/>
        <v>#DIV/0!</v>
      </c>
      <c r="K27" s="135"/>
      <c r="L27" s="130"/>
      <c r="M27" s="113">
        <f t="shared" si="16"/>
        <v>0</v>
      </c>
      <c r="N27" s="115" t="e">
        <f t="shared" si="17"/>
        <v>#DIV/0!</v>
      </c>
    </row>
    <row r="28" spans="1:14" x14ac:dyDescent="0.25">
      <c r="A28" s="276" t="s">
        <v>115</v>
      </c>
      <c r="B28" s="106" t="s">
        <v>116</v>
      </c>
      <c r="C28" s="107"/>
      <c r="D28" s="96"/>
      <c r="E28" s="90">
        <f t="shared" si="12"/>
        <v>0</v>
      </c>
      <c r="F28" s="108" t="e">
        <f t="shared" si="13"/>
        <v>#DIV/0!</v>
      </c>
      <c r="G28" s="95"/>
      <c r="H28" s="96"/>
      <c r="I28" s="90">
        <f t="shared" si="14"/>
        <v>0</v>
      </c>
      <c r="J28" s="108" t="e">
        <f t="shared" si="15"/>
        <v>#DIV/0!</v>
      </c>
      <c r="K28" s="95"/>
      <c r="L28" s="96"/>
      <c r="M28" s="90">
        <f t="shared" si="16"/>
        <v>0</v>
      </c>
      <c r="N28" s="103" t="e">
        <f t="shared" si="17"/>
        <v>#DIV/0!</v>
      </c>
    </row>
    <row r="29" spans="1:14" x14ac:dyDescent="0.25">
      <c r="A29" s="276"/>
      <c r="B29" s="120" t="s">
        <v>117</v>
      </c>
      <c r="C29" s="121"/>
      <c r="D29" s="119"/>
      <c r="E29" s="90">
        <f t="shared" si="12"/>
        <v>0</v>
      </c>
      <c r="F29" s="91" t="e">
        <f t="shared" si="13"/>
        <v>#DIV/0!</v>
      </c>
      <c r="G29" s="132"/>
      <c r="H29" s="119"/>
      <c r="I29" s="90">
        <f t="shared" si="14"/>
        <v>0</v>
      </c>
      <c r="J29" s="91" t="e">
        <f t="shared" si="15"/>
        <v>#DIV/0!</v>
      </c>
      <c r="K29" s="132"/>
      <c r="L29" s="119"/>
      <c r="M29" s="90">
        <f t="shared" si="16"/>
        <v>0</v>
      </c>
      <c r="N29" s="93" t="e">
        <f t="shared" si="17"/>
        <v>#DIV/0!</v>
      </c>
    </row>
    <row r="30" spans="1:14" x14ac:dyDescent="0.25">
      <c r="A30" s="276"/>
      <c r="B30" s="109" t="s">
        <v>118</v>
      </c>
      <c r="C30" s="110"/>
      <c r="D30" s="101"/>
      <c r="E30" s="104">
        <f t="shared" si="12"/>
        <v>0</v>
      </c>
      <c r="F30" s="111" t="e">
        <f t="shared" si="13"/>
        <v>#DIV/0!</v>
      </c>
      <c r="G30" s="100"/>
      <c r="H30" s="101"/>
      <c r="I30" s="104">
        <f t="shared" si="14"/>
        <v>0</v>
      </c>
      <c r="J30" s="111" t="e">
        <f t="shared" si="15"/>
        <v>#DIV/0!</v>
      </c>
      <c r="K30" s="100"/>
      <c r="L30" s="101"/>
      <c r="M30" s="104">
        <f t="shared" si="16"/>
        <v>0</v>
      </c>
      <c r="N30" s="105" t="e">
        <f t="shared" si="17"/>
        <v>#DIV/0!</v>
      </c>
    </row>
    <row r="31" spans="1:14" x14ac:dyDescent="0.25">
      <c r="A31" s="276" t="s">
        <v>119</v>
      </c>
      <c r="B31" s="122" t="s">
        <v>120</v>
      </c>
      <c r="C31" s="123"/>
      <c r="D31" s="124"/>
      <c r="E31" s="90">
        <f t="shared" si="12"/>
        <v>0</v>
      </c>
      <c r="F31" s="108" t="e">
        <f t="shared" si="13"/>
        <v>#DIV/0!</v>
      </c>
      <c r="G31" s="133"/>
      <c r="H31" s="124"/>
      <c r="I31" s="90">
        <f t="shared" si="14"/>
        <v>0</v>
      </c>
      <c r="J31" s="108" t="e">
        <f t="shared" si="15"/>
        <v>#DIV/0!</v>
      </c>
      <c r="K31" s="133"/>
      <c r="L31" s="124"/>
      <c r="M31" s="90">
        <f t="shared" si="16"/>
        <v>0</v>
      </c>
      <c r="N31" s="103" t="e">
        <f t="shared" si="17"/>
        <v>#DIV/0!</v>
      </c>
    </row>
    <row r="32" spans="1:14" x14ac:dyDescent="0.25">
      <c r="A32" s="276"/>
      <c r="B32" s="94" t="s">
        <v>121</v>
      </c>
      <c r="C32" s="97"/>
      <c r="D32" s="98"/>
      <c r="E32" s="90">
        <f t="shared" si="12"/>
        <v>0</v>
      </c>
      <c r="F32" s="91" t="e">
        <f t="shared" si="13"/>
        <v>#DIV/0!</v>
      </c>
      <c r="G32" s="99"/>
      <c r="H32" s="98"/>
      <c r="I32" s="90">
        <f t="shared" si="14"/>
        <v>0</v>
      </c>
      <c r="J32" s="91" t="e">
        <f t="shared" si="15"/>
        <v>#DIV/0!</v>
      </c>
      <c r="K32" s="99"/>
      <c r="L32" s="98"/>
      <c r="M32" s="90">
        <f t="shared" si="16"/>
        <v>0</v>
      </c>
      <c r="N32" s="93" t="e">
        <f t="shared" si="17"/>
        <v>#DIV/0!</v>
      </c>
    </row>
    <row r="33" spans="1:14" x14ac:dyDescent="0.25">
      <c r="A33" s="276"/>
      <c r="B33" s="120" t="s">
        <v>122</v>
      </c>
      <c r="C33" s="121"/>
      <c r="D33" s="119"/>
      <c r="E33" s="90">
        <f t="shared" ref="E33:E39" si="18">D33-C33</f>
        <v>0</v>
      </c>
      <c r="F33" s="91" t="e">
        <f t="shared" ref="F33:F40" si="19">((D33*100/C33)-100)</f>
        <v>#DIV/0!</v>
      </c>
      <c r="G33" s="132"/>
      <c r="H33" s="119"/>
      <c r="I33" s="90">
        <f t="shared" ref="I33:I39" si="20">H33-G33</f>
        <v>0</v>
      </c>
      <c r="J33" s="91" t="e">
        <f t="shared" ref="J33:J40" si="21">((H33*100/G33)-100)</f>
        <v>#DIV/0!</v>
      </c>
      <c r="K33" s="132"/>
      <c r="L33" s="119"/>
      <c r="M33" s="90">
        <f t="shared" ref="M33:M39" si="22">L33-K33</f>
        <v>0</v>
      </c>
      <c r="N33" s="93" t="e">
        <f t="shared" ref="N33:N40" si="23">((L33*100/K33)-100)</f>
        <v>#DIV/0!</v>
      </c>
    </row>
    <row r="34" spans="1:14" x14ac:dyDescent="0.25">
      <c r="A34" s="276"/>
      <c r="B34" s="94" t="s">
        <v>123</v>
      </c>
      <c r="C34" s="97"/>
      <c r="D34" s="98"/>
      <c r="E34" s="90">
        <f t="shared" si="18"/>
        <v>0</v>
      </c>
      <c r="F34" s="91" t="e">
        <f>((D34*100/C34)-100)</f>
        <v>#DIV/0!</v>
      </c>
      <c r="G34" s="99"/>
      <c r="H34" s="98"/>
      <c r="I34" s="90">
        <f t="shared" si="20"/>
        <v>0</v>
      </c>
      <c r="J34" s="91" t="e">
        <f>((H34*100/G34)-100)</f>
        <v>#DIV/0!</v>
      </c>
      <c r="K34" s="99"/>
      <c r="L34" s="98"/>
      <c r="M34" s="90">
        <f t="shared" si="22"/>
        <v>0</v>
      </c>
      <c r="N34" s="93" t="e">
        <f>((L34*100/K34)-100)</f>
        <v>#DIV/0!</v>
      </c>
    </row>
    <row r="35" spans="1:14" x14ac:dyDescent="0.25">
      <c r="A35" s="276"/>
      <c r="B35" s="120" t="s">
        <v>124</v>
      </c>
      <c r="C35" s="121"/>
      <c r="D35" s="119"/>
      <c r="E35" s="90">
        <f t="shared" si="18"/>
        <v>0</v>
      </c>
      <c r="F35" s="91" t="e">
        <f t="shared" si="19"/>
        <v>#DIV/0!</v>
      </c>
      <c r="G35" s="132"/>
      <c r="H35" s="119"/>
      <c r="I35" s="90">
        <f t="shared" si="20"/>
        <v>0</v>
      </c>
      <c r="J35" s="91" t="e">
        <f t="shared" si="21"/>
        <v>#DIV/0!</v>
      </c>
      <c r="K35" s="132"/>
      <c r="L35" s="119"/>
      <c r="M35" s="90">
        <f t="shared" si="22"/>
        <v>0</v>
      </c>
      <c r="N35" s="93" t="e">
        <f t="shared" si="23"/>
        <v>#DIV/0!</v>
      </c>
    </row>
    <row r="36" spans="1:14" x14ac:dyDescent="0.25">
      <c r="A36" s="276"/>
      <c r="B36" s="94" t="s">
        <v>125</v>
      </c>
      <c r="C36" s="97"/>
      <c r="D36" s="98"/>
      <c r="E36" s="90">
        <f t="shared" si="18"/>
        <v>0</v>
      </c>
      <c r="F36" s="91" t="e">
        <f t="shared" si="19"/>
        <v>#DIV/0!</v>
      </c>
      <c r="G36" s="99"/>
      <c r="H36" s="98"/>
      <c r="I36" s="90">
        <f t="shared" si="20"/>
        <v>0</v>
      </c>
      <c r="J36" s="91" t="e">
        <f t="shared" si="21"/>
        <v>#DIV/0!</v>
      </c>
      <c r="K36" s="99"/>
      <c r="L36" s="98"/>
      <c r="M36" s="90">
        <f t="shared" si="22"/>
        <v>0</v>
      </c>
      <c r="N36" s="93" t="e">
        <f t="shared" si="23"/>
        <v>#DIV/0!</v>
      </c>
    </row>
    <row r="37" spans="1:14" x14ac:dyDescent="0.25">
      <c r="A37" s="276"/>
      <c r="B37" s="131" t="s">
        <v>126</v>
      </c>
      <c r="C37" s="121"/>
      <c r="D37" s="119"/>
      <c r="E37" s="90">
        <f t="shared" si="18"/>
        <v>0</v>
      </c>
      <c r="F37" s="91" t="e">
        <f t="shared" si="19"/>
        <v>#DIV/0!</v>
      </c>
      <c r="G37" s="132"/>
      <c r="H37" s="119"/>
      <c r="I37" s="90">
        <f t="shared" si="20"/>
        <v>0</v>
      </c>
      <c r="J37" s="91" t="e">
        <f t="shared" si="21"/>
        <v>#DIV/0!</v>
      </c>
      <c r="K37" s="132"/>
      <c r="L37" s="119"/>
      <c r="M37" s="90">
        <f t="shared" si="22"/>
        <v>0</v>
      </c>
      <c r="N37" s="93" t="e">
        <f t="shared" si="23"/>
        <v>#DIV/0!</v>
      </c>
    </row>
    <row r="38" spans="1:14" x14ac:dyDescent="0.25">
      <c r="A38" s="276"/>
      <c r="B38" s="94" t="s">
        <v>127</v>
      </c>
      <c r="C38" s="97"/>
      <c r="D38" s="98"/>
      <c r="E38" s="90">
        <f t="shared" si="18"/>
        <v>0</v>
      </c>
      <c r="F38" s="91" t="e">
        <f t="shared" si="19"/>
        <v>#DIV/0!</v>
      </c>
      <c r="G38" s="99"/>
      <c r="H38" s="98"/>
      <c r="I38" s="90">
        <f t="shared" si="20"/>
        <v>0</v>
      </c>
      <c r="J38" s="91" t="e">
        <f t="shared" si="21"/>
        <v>#DIV/0!</v>
      </c>
      <c r="K38" s="99"/>
      <c r="L38" s="98"/>
      <c r="M38" s="90">
        <f t="shared" si="22"/>
        <v>0</v>
      </c>
      <c r="N38" s="93" t="e">
        <f t="shared" si="23"/>
        <v>#DIV/0!</v>
      </c>
    </row>
    <row r="39" spans="1:14" x14ac:dyDescent="0.25">
      <c r="A39" s="276"/>
      <c r="B39" s="120" t="s">
        <v>128</v>
      </c>
      <c r="C39" s="121"/>
      <c r="D39" s="119"/>
      <c r="E39" s="90">
        <f t="shared" si="18"/>
        <v>0</v>
      </c>
      <c r="F39" s="91" t="e">
        <f t="shared" si="19"/>
        <v>#DIV/0!</v>
      </c>
      <c r="G39" s="132"/>
      <c r="H39" s="119"/>
      <c r="I39" s="90">
        <f t="shared" si="20"/>
        <v>0</v>
      </c>
      <c r="J39" s="91" t="e">
        <f t="shared" si="21"/>
        <v>#DIV/0!</v>
      </c>
      <c r="K39" s="132"/>
      <c r="L39" s="119"/>
      <c r="M39" s="90">
        <f t="shared" si="22"/>
        <v>0</v>
      </c>
      <c r="N39" s="93" t="e">
        <f t="shared" si="23"/>
        <v>#DIV/0!</v>
      </c>
    </row>
    <row r="40" spans="1:14" x14ac:dyDescent="0.25">
      <c r="A40" s="276"/>
      <c r="B40" s="109" t="s">
        <v>129</v>
      </c>
      <c r="C40" s="110"/>
      <c r="D40" s="101"/>
      <c r="E40" s="104">
        <f>D40-C40</f>
        <v>0</v>
      </c>
      <c r="F40" s="91" t="e">
        <f t="shared" si="19"/>
        <v>#DIV/0!</v>
      </c>
      <c r="G40" s="100"/>
      <c r="H40" s="101"/>
      <c r="I40" s="104">
        <f>H40-G40</f>
        <v>0</v>
      </c>
      <c r="J40" s="91" t="e">
        <f t="shared" si="21"/>
        <v>#DIV/0!</v>
      </c>
      <c r="K40" s="100"/>
      <c r="L40" s="101"/>
      <c r="M40" s="104">
        <f>L40-K40</f>
        <v>0</v>
      </c>
      <c r="N40" s="93" t="e">
        <f t="shared" si="23"/>
        <v>#DIV/0!</v>
      </c>
    </row>
    <row r="41" spans="1:14" x14ac:dyDescent="0.25">
      <c r="A41" s="276" t="s">
        <v>130</v>
      </c>
      <c r="B41" s="122" t="s">
        <v>131</v>
      </c>
      <c r="C41" s="123"/>
      <c r="D41" s="124"/>
      <c r="E41" s="102">
        <f>D41-C41</f>
        <v>0</v>
      </c>
      <c r="F41" s="108" t="e">
        <f t="shared" ref="F41:F48" si="24">((D41*100/C41)-100)</f>
        <v>#DIV/0!</v>
      </c>
      <c r="G41" s="133"/>
      <c r="H41" s="124"/>
      <c r="I41" s="102">
        <f>H41-G41</f>
        <v>0</v>
      </c>
      <c r="J41" s="108" t="e">
        <f t="shared" ref="J41:J48" si="25">((H41*100/G41)-100)</f>
        <v>#DIV/0!</v>
      </c>
      <c r="K41" s="133"/>
      <c r="L41" s="124"/>
      <c r="M41" s="102">
        <f>L41-K41</f>
        <v>0</v>
      </c>
      <c r="N41" s="103" t="e">
        <f t="shared" ref="N41:N48" si="26">((L41*100/K41)-100)</f>
        <v>#DIV/0!</v>
      </c>
    </row>
    <row r="42" spans="1:14" x14ac:dyDescent="0.25">
      <c r="A42" s="276"/>
      <c r="B42" s="94" t="s">
        <v>132</v>
      </c>
      <c r="C42" s="97"/>
      <c r="D42" s="98"/>
      <c r="E42" s="90">
        <f>D42-C42</f>
        <v>0</v>
      </c>
      <c r="F42" s="91" t="e">
        <f t="shared" si="24"/>
        <v>#DIV/0!</v>
      </c>
      <c r="G42" s="99"/>
      <c r="H42" s="98"/>
      <c r="I42" s="90">
        <f>H42-G42</f>
        <v>0</v>
      </c>
      <c r="J42" s="91" t="e">
        <f t="shared" si="25"/>
        <v>#DIV/0!</v>
      </c>
      <c r="K42" s="99"/>
      <c r="L42" s="98"/>
      <c r="M42" s="90">
        <f>L42-K42</f>
        <v>0</v>
      </c>
      <c r="N42" s="93" t="e">
        <f t="shared" si="26"/>
        <v>#DIV/0!</v>
      </c>
    </row>
    <row r="43" spans="1:14" x14ac:dyDescent="0.25">
      <c r="A43" s="276"/>
      <c r="B43" s="120" t="s">
        <v>133</v>
      </c>
      <c r="C43" s="121"/>
      <c r="D43" s="119"/>
      <c r="E43" s="90">
        <f t="shared" ref="E43:E44" si="27">D43-C43</f>
        <v>0</v>
      </c>
      <c r="F43" s="91" t="e">
        <f t="shared" si="24"/>
        <v>#DIV/0!</v>
      </c>
      <c r="G43" s="132"/>
      <c r="H43" s="119"/>
      <c r="I43" s="90">
        <f t="shared" ref="I43:I44" si="28">H43-G43</f>
        <v>0</v>
      </c>
      <c r="J43" s="91" t="e">
        <f t="shared" si="25"/>
        <v>#DIV/0!</v>
      </c>
      <c r="K43" s="132"/>
      <c r="L43" s="119"/>
      <c r="M43" s="90">
        <f t="shared" ref="M43:M44" si="29">L43-K43</f>
        <v>0</v>
      </c>
      <c r="N43" s="93" t="e">
        <f t="shared" si="26"/>
        <v>#DIV/0!</v>
      </c>
    </row>
    <row r="44" spans="1:14" x14ac:dyDescent="0.25">
      <c r="A44" s="276"/>
      <c r="B44" s="109" t="s">
        <v>134</v>
      </c>
      <c r="C44" s="110"/>
      <c r="D44" s="101"/>
      <c r="E44" s="90">
        <f t="shared" si="27"/>
        <v>0</v>
      </c>
      <c r="F44" s="111" t="e">
        <f t="shared" si="24"/>
        <v>#DIV/0!</v>
      </c>
      <c r="G44" s="100"/>
      <c r="H44" s="101"/>
      <c r="I44" s="90">
        <f t="shared" si="28"/>
        <v>0</v>
      </c>
      <c r="J44" s="111" t="e">
        <f t="shared" si="25"/>
        <v>#DIV/0!</v>
      </c>
      <c r="K44" s="100"/>
      <c r="L44" s="101"/>
      <c r="M44" s="90">
        <f t="shared" si="29"/>
        <v>0</v>
      </c>
      <c r="N44" s="105" t="e">
        <f t="shared" si="26"/>
        <v>#DIV/0!</v>
      </c>
    </row>
    <row r="45" spans="1:14" x14ac:dyDescent="0.25">
      <c r="A45" s="277" t="s">
        <v>135</v>
      </c>
      <c r="B45" s="122" t="s">
        <v>136</v>
      </c>
      <c r="C45" s="123"/>
      <c r="D45" s="124"/>
      <c r="E45" s="102">
        <f>D45-C45</f>
        <v>0</v>
      </c>
      <c r="F45" s="108" t="e">
        <f t="shared" si="24"/>
        <v>#DIV/0!</v>
      </c>
      <c r="G45" s="133"/>
      <c r="H45" s="124"/>
      <c r="I45" s="102">
        <f>H45-G45</f>
        <v>0</v>
      </c>
      <c r="J45" s="108" t="e">
        <f t="shared" si="25"/>
        <v>#DIV/0!</v>
      </c>
      <c r="K45" s="133"/>
      <c r="L45" s="124"/>
      <c r="M45" s="102">
        <f>L45-K45</f>
        <v>0</v>
      </c>
      <c r="N45" s="103" t="e">
        <f t="shared" si="26"/>
        <v>#DIV/0!</v>
      </c>
    </row>
    <row r="46" spans="1:14" x14ac:dyDescent="0.25">
      <c r="A46" s="277"/>
      <c r="B46" s="94" t="s">
        <v>137</v>
      </c>
      <c r="C46" s="97"/>
      <c r="D46" s="98"/>
      <c r="E46" s="90">
        <f>D46-C46</f>
        <v>0</v>
      </c>
      <c r="F46" s="91" t="e">
        <f t="shared" si="24"/>
        <v>#DIV/0!</v>
      </c>
      <c r="G46" s="99"/>
      <c r="H46" s="98"/>
      <c r="I46" s="90">
        <f>H46-G46</f>
        <v>0</v>
      </c>
      <c r="J46" s="91" t="e">
        <f t="shared" si="25"/>
        <v>#DIV/0!</v>
      </c>
      <c r="K46" s="99"/>
      <c r="L46" s="98"/>
      <c r="M46" s="90">
        <f>L46-K46</f>
        <v>0</v>
      </c>
      <c r="N46" s="93" t="e">
        <f t="shared" si="26"/>
        <v>#DIV/0!</v>
      </c>
    </row>
    <row r="47" spans="1:14" x14ac:dyDescent="0.25">
      <c r="A47" s="277"/>
      <c r="B47" s="125" t="s">
        <v>138</v>
      </c>
      <c r="C47" s="126"/>
      <c r="D47" s="127"/>
      <c r="E47" s="104">
        <f>D47-C47</f>
        <v>0</v>
      </c>
      <c r="F47" s="111" t="e">
        <f t="shared" si="24"/>
        <v>#DIV/0!</v>
      </c>
      <c r="G47" s="134"/>
      <c r="H47" s="127"/>
      <c r="I47" s="104">
        <f>H47-G47</f>
        <v>0</v>
      </c>
      <c r="J47" s="111" t="e">
        <f t="shared" si="25"/>
        <v>#DIV/0!</v>
      </c>
      <c r="K47" s="134"/>
      <c r="L47" s="127"/>
      <c r="M47" s="104">
        <f>L47-K47</f>
        <v>0</v>
      </c>
      <c r="N47" s="105" t="e">
        <f t="shared" si="26"/>
        <v>#DIV/0!</v>
      </c>
    </row>
    <row r="48" spans="1:14" x14ac:dyDescent="0.25">
      <c r="A48" s="278" t="s">
        <v>139</v>
      </c>
      <c r="B48" s="278"/>
      <c r="C48" s="88">
        <f>SUM(C8:C47)</f>
        <v>0</v>
      </c>
      <c r="D48" s="88">
        <f>SUM(D8:D47)</f>
        <v>0</v>
      </c>
      <c r="E48" s="88">
        <f>D48-C48</f>
        <v>0</v>
      </c>
      <c r="F48" s="89" t="e">
        <f t="shared" si="24"/>
        <v>#DIV/0!</v>
      </c>
      <c r="G48" s="88">
        <f>SUM(G8:G47)</f>
        <v>0</v>
      </c>
      <c r="H48" s="88">
        <f>SUM(H8:H47)</f>
        <v>0</v>
      </c>
      <c r="I48" s="88">
        <f>H48-G48</f>
        <v>0</v>
      </c>
      <c r="J48" s="89" t="e">
        <f t="shared" si="25"/>
        <v>#DIV/0!</v>
      </c>
      <c r="K48" s="88">
        <f>SUM(K8:K47)</f>
        <v>0</v>
      </c>
      <c r="L48" s="88">
        <f>SUM(L8:L47)</f>
        <v>0</v>
      </c>
      <c r="M48" s="88">
        <f>L48-K48</f>
        <v>0</v>
      </c>
      <c r="N48" s="89" t="e">
        <f t="shared" si="26"/>
        <v>#DIV/0!</v>
      </c>
    </row>
    <row r="49" spans="1:14" x14ac:dyDescent="0.25">
      <c r="A49" s="118" t="s">
        <v>49</v>
      </c>
      <c r="B49" s="85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BDFED-96EA-4BB6-9015-014AE7CBC43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196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7" t="s">
        <v>1</v>
      </c>
      <c r="B5" s="288" t="s">
        <v>176</v>
      </c>
      <c r="C5" s="288"/>
      <c r="D5" s="288" t="s">
        <v>0</v>
      </c>
      <c r="E5" s="288"/>
      <c r="F5" s="288"/>
      <c r="N5" s="76" t="s">
        <v>185</v>
      </c>
    </row>
    <row r="6" spans="1:14" ht="15.6" customHeight="1" x14ac:dyDescent="0.25">
      <c r="A6" s="287"/>
      <c r="B6" s="218">
        <v>2025</v>
      </c>
      <c r="C6" s="218">
        <v>2026</v>
      </c>
      <c r="D6" s="218">
        <v>2025</v>
      </c>
      <c r="E6" s="218">
        <v>2026</v>
      </c>
      <c r="F6" s="159" t="s">
        <v>186</v>
      </c>
    </row>
    <row r="7" spans="1:14" ht="15.6" customHeight="1" x14ac:dyDescent="0.25">
      <c r="A7" s="219" t="s">
        <v>18</v>
      </c>
      <c r="B7" s="220">
        <v>6554</v>
      </c>
      <c r="C7" s="220">
        <v>9244</v>
      </c>
      <c r="D7" s="220">
        <v>9564</v>
      </c>
      <c r="E7" s="220">
        <v>22938</v>
      </c>
      <c r="F7" s="221">
        <v>139.83688833124219</v>
      </c>
      <c r="G7" s="6"/>
    </row>
    <row r="8" spans="1:14" s="35" customFormat="1" ht="15.6" customHeight="1" x14ac:dyDescent="0.2">
      <c r="A8" s="219" t="s">
        <v>11</v>
      </c>
      <c r="B8" s="220">
        <v>9599</v>
      </c>
      <c r="C8" s="220">
        <v>8297</v>
      </c>
      <c r="D8" s="220">
        <v>17112</v>
      </c>
      <c r="E8" s="220">
        <v>13602</v>
      </c>
      <c r="F8" s="221">
        <v>-20.511921458625519</v>
      </c>
    </row>
    <row r="9" spans="1:14" ht="15.6" customHeight="1" x14ac:dyDescent="0.25">
      <c r="A9" s="219" t="s">
        <v>8</v>
      </c>
      <c r="B9" s="220">
        <v>44255</v>
      </c>
      <c r="C9" s="220">
        <v>40940</v>
      </c>
      <c r="D9" s="220">
        <v>81437</v>
      </c>
      <c r="E9" s="220">
        <v>66797</v>
      </c>
      <c r="F9" s="221">
        <v>-17.97708658226604</v>
      </c>
      <c r="G9" s="6"/>
    </row>
    <row r="10" spans="1:14" ht="15.6" customHeight="1" x14ac:dyDescent="0.25">
      <c r="A10" s="219" t="s">
        <v>10</v>
      </c>
      <c r="B10" s="220">
        <v>111972</v>
      </c>
      <c r="C10" s="220">
        <v>34267</v>
      </c>
      <c r="D10" s="220">
        <v>204461</v>
      </c>
      <c r="E10" s="220">
        <v>64783</v>
      </c>
      <c r="F10" s="221">
        <v>-68.315228821144373</v>
      </c>
    </row>
    <row r="11" spans="1:14" ht="15.6" customHeight="1" x14ac:dyDescent="0.25">
      <c r="A11" s="219" t="s">
        <v>9</v>
      </c>
      <c r="B11" s="220">
        <v>484316</v>
      </c>
      <c r="C11" s="220">
        <v>460687</v>
      </c>
      <c r="D11" s="220">
        <v>910322</v>
      </c>
      <c r="E11" s="220">
        <v>805646</v>
      </c>
      <c r="F11" s="221">
        <v>-11.498788340828851</v>
      </c>
    </row>
    <row r="12" spans="1:14" ht="15.6" customHeight="1" x14ac:dyDescent="0.25">
      <c r="A12" s="219" t="s">
        <v>6</v>
      </c>
      <c r="B12" s="220">
        <v>16911</v>
      </c>
      <c r="C12" s="220">
        <v>13730</v>
      </c>
      <c r="D12" s="220">
        <v>34906</v>
      </c>
      <c r="E12" s="220">
        <v>24645</v>
      </c>
      <c r="F12" s="221">
        <v>-29.396092362344589</v>
      </c>
    </row>
    <row r="13" spans="1:14" ht="15.6" customHeight="1" x14ac:dyDescent="0.25">
      <c r="A13" s="219" t="s">
        <v>175</v>
      </c>
      <c r="B13" s="220">
        <v>79</v>
      </c>
      <c r="C13" s="220">
        <v>32</v>
      </c>
      <c r="D13" s="220">
        <v>732</v>
      </c>
      <c r="E13" s="220">
        <v>247</v>
      </c>
      <c r="F13" s="221">
        <v>-66.256830601092901</v>
      </c>
    </row>
    <row r="14" spans="1:14" ht="15.6" customHeight="1" x14ac:dyDescent="0.25">
      <c r="A14" s="219" t="s">
        <v>148</v>
      </c>
      <c r="B14" s="220">
        <v>832426</v>
      </c>
      <c r="C14" s="220">
        <v>749038</v>
      </c>
      <c r="D14" s="220">
        <v>1565649</v>
      </c>
      <c r="E14" s="220">
        <v>1413621</v>
      </c>
      <c r="F14" s="221">
        <v>-9.7102224061714963</v>
      </c>
    </row>
    <row r="15" spans="1:14" ht="15.6" customHeight="1" x14ac:dyDescent="0.25">
      <c r="A15" s="219" t="s">
        <v>145</v>
      </c>
      <c r="B15" s="220">
        <v>251229</v>
      </c>
      <c r="C15" s="220">
        <v>228873</v>
      </c>
      <c r="D15" s="220">
        <v>466868</v>
      </c>
      <c r="E15" s="220">
        <v>397771</v>
      </c>
      <c r="F15" s="221">
        <v>-14.80011480761158</v>
      </c>
    </row>
    <row r="16" spans="1:14" ht="15.6" customHeight="1" x14ac:dyDescent="0.5">
      <c r="A16" s="219" t="s">
        <v>144</v>
      </c>
      <c r="B16" s="220">
        <v>24821</v>
      </c>
      <c r="C16" s="220">
        <v>18925</v>
      </c>
      <c r="D16" s="220">
        <v>55766</v>
      </c>
      <c r="E16" s="220">
        <v>30004</v>
      </c>
      <c r="F16" s="221">
        <v>-46.196607251730448</v>
      </c>
      <c r="G16" s="1"/>
    </row>
    <row r="17" spans="1:8" ht="15.6" customHeight="1" x14ac:dyDescent="0.35">
      <c r="A17" s="219" t="s">
        <v>150</v>
      </c>
      <c r="B17" s="220">
        <v>64094</v>
      </c>
      <c r="C17" s="220">
        <v>59875</v>
      </c>
      <c r="D17" s="220">
        <v>128190</v>
      </c>
      <c r="E17" s="220">
        <v>107854</v>
      </c>
      <c r="F17" s="221">
        <v>-15.86395194632966</v>
      </c>
      <c r="G17" s="2"/>
    </row>
    <row r="18" spans="1:8" ht="15.6" customHeight="1" x14ac:dyDescent="0.25">
      <c r="A18" s="219" t="s">
        <v>147</v>
      </c>
      <c r="B18" s="220">
        <v>0</v>
      </c>
      <c r="C18" s="220">
        <v>0</v>
      </c>
      <c r="D18" s="220">
        <v>0</v>
      </c>
      <c r="E18" s="220">
        <v>0</v>
      </c>
      <c r="F18" s="221"/>
    </row>
    <row r="19" spans="1:8" ht="15.6" customHeight="1" x14ac:dyDescent="0.25">
      <c r="A19" s="219" t="s">
        <v>143</v>
      </c>
      <c r="B19" s="220">
        <v>40706</v>
      </c>
      <c r="C19" s="220">
        <v>41691</v>
      </c>
      <c r="D19" s="220">
        <v>85371</v>
      </c>
      <c r="E19" s="220">
        <v>82217</v>
      </c>
      <c r="F19" s="221">
        <v>-3.694462990945397</v>
      </c>
      <c r="H19" s="231"/>
    </row>
    <row r="20" spans="1:8" ht="15.6" customHeight="1" x14ac:dyDescent="0.25">
      <c r="A20" s="219" t="s">
        <v>142</v>
      </c>
      <c r="B20" s="220">
        <v>78405</v>
      </c>
      <c r="C20" s="220">
        <v>73456</v>
      </c>
      <c r="D20" s="220">
        <v>134449</v>
      </c>
      <c r="E20" s="220">
        <v>120710</v>
      </c>
      <c r="F20" s="221">
        <v>-10.218744654106761</v>
      </c>
    </row>
    <row r="21" spans="1:8" ht="15.6" customHeight="1" x14ac:dyDescent="0.25">
      <c r="A21" s="219" t="s">
        <v>149</v>
      </c>
      <c r="B21" s="220">
        <v>11061</v>
      </c>
      <c r="C21" s="220">
        <v>10896</v>
      </c>
      <c r="D21" s="220">
        <v>37288</v>
      </c>
      <c r="E21" s="220">
        <v>18708</v>
      </c>
      <c r="F21" s="221">
        <v>-49.828363012229133</v>
      </c>
    </row>
    <row r="22" spans="1:8" ht="15.6" customHeight="1" x14ac:dyDescent="0.25">
      <c r="A22" s="219" t="s">
        <v>146</v>
      </c>
      <c r="B22" s="220">
        <v>15482</v>
      </c>
      <c r="C22" s="220">
        <v>33833</v>
      </c>
      <c r="D22" s="220">
        <v>35260</v>
      </c>
      <c r="E22" s="220">
        <v>46676</v>
      </c>
      <c r="F22" s="221">
        <v>32.376630743051606</v>
      </c>
    </row>
    <row r="23" spans="1:8" ht="15.6" customHeight="1" x14ac:dyDescent="0.25">
      <c r="A23" s="219" t="s">
        <v>165</v>
      </c>
      <c r="B23" s="220">
        <v>9621</v>
      </c>
      <c r="C23" s="220">
        <v>43050</v>
      </c>
      <c r="D23" s="220">
        <v>20221</v>
      </c>
      <c r="E23" s="220">
        <v>75643</v>
      </c>
      <c r="F23" s="221">
        <v>274.08140052420748</v>
      </c>
    </row>
    <row r="24" spans="1:8" ht="15.6" customHeight="1" x14ac:dyDescent="0.25">
      <c r="A24" s="219" t="s">
        <v>141</v>
      </c>
      <c r="B24" s="220">
        <v>41116</v>
      </c>
      <c r="C24" s="220">
        <v>51288</v>
      </c>
      <c r="D24" s="220">
        <v>88245</v>
      </c>
      <c r="E24" s="220">
        <v>96500</v>
      </c>
      <c r="F24" s="221">
        <v>9.3546376565244458</v>
      </c>
    </row>
    <row r="25" spans="1:8" ht="15.6" customHeight="1" x14ac:dyDescent="0.25">
      <c r="A25" s="219" t="s">
        <v>140</v>
      </c>
      <c r="B25" s="220">
        <v>0</v>
      </c>
      <c r="C25" s="220">
        <v>0</v>
      </c>
      <c r="D25" s="220">
        <v>0</v>
      </c>
      <c r="E25" s="220">
        <v>0</v>
      </c>
      <c r="F25" s="221"/>
    </row>
    <row r="26" spans="1:8" ht="15.6" customHeight="1" x14ac:dyDescent="0.25">
      <c r="A26" s="219" t="s">
        <v>152</v>
      </c>
      <c r="B26" s="220">
        <v>7579</v>
      </c>
      <c r="C26" s="220">
        <v>1745</v>
      </c>
      <c r="D26" s="220">
        <v>13424</v>
      </c>
      <c r="E26" s="220">
        <v>1745</v>
      </c>
      <c r="F26" s="221">
        <v>-87.000893921334921</v>
      </c>
    </row>
    <row r="27" spans="1:8" ht="15.6" customHeight="1" x14ac:dyDescent="0.25">
      <c r="A27" s="219" t="s">
        <v>173</v>
      </c>
      <c r="B27" s="220">
        <v>91138</v>
      </c>
      <c r="C27" s="220">
        <v>74440</v>
      </c>
      <c r="D27" s="220">
        <v>138548</v>
      </c>
      <c r="E27" s="220">
        <v>140728</v>
      </c>
      <c r="F27" s="221">
        <v>1.573461904899389</v>
      </c>
    </row>
    <row r="28" spans="1:8" ht="15.6" customHeight="1" x14ac:dyDescent="0.25">
      <c r="A28" s="219" t="s">
        <v>177</v>
      </c>
      <c r="B28" s="220">
        <v>9611</v>
      </c>
      <c r="C28" s="220">
        <v>4743</v>
      </c>
      <c r="D28" s="220">
        <v>22405</v>
      </c>
      <c r="E28" s="220">
        <v>12522</v>
      </c>
      <c r="F28" s="221">
        <v>-44.110689578219137</v>
      </c>
    </row>
    <row r="29" spans="1:8" ht="15.6" customHeight="1" x14ac:dyDescent="0.25">
      <c r="A29" s="219" t="s">
        <v>178</v>
      </c>
      <c r="B29" s="220">
        <v>136433</v>
      </c>
      <c r="C29" s="220">
        <v>145921</v>
      </c>
      <c r="D29" s="220">
        <v>230136</v>
      </c>
      <c r="E29" s="220">
        <v>235628</v>
      </c>
      <c r="F29" s="221">
        <v>2.3864149893975788</v>
      </c>
    </row>
    <row r="30" spans="1:8" ht="15.6" customHeight="1" x14ac:dyDescent="0.25">
      <c r="A30" s="219" t="s">
        <v>179</v>
      </c>
      <c r="B30" s="220">
        <v>41214</v>
      </c>
      <c r="C30" s="220">
        <v>24922</v>
      </c>
      <c r="D30" s="220">
        <v>52588</v>
      </c>
      <c r="E30" s="220">
        <v>59168</v>
      </c>
      <c r="F30" s="221">
        <v>12.512360234273981</v>
      </c>
    </row>
    <row r="31" spans="1:8" ht="15.6" customHeight="1" x14ac:dyDescent="0.25">
      <c r="A31" s="219" t="s">
        <v>180</v>
      </c>
      <c r="B31" s="220">
        <v>52548</v>
      </c>
      <c r="C31" s="220">
        <v>41011</v>
      </c>
      <c r="D31" s="220">
        <v>105059</v>
      </c>
      <c r="E31" s="220">
        <v>59056</v>
      </c>
      <c r="F31" s="221">
        <v>-43.787776392312892</v>
      </c>
    </row>
    <row r="32" spans="1:8" ht="15.6" customHeight="1" x14ac:dyDescent="0.25">
      <c r="A32" s="219" t="s">
        <v>181</v>
      </c>
      <c r="B32" s="220">
        <v>1228312</v>
      </c>
      <c r="C32" s="220">
        <v>1182839</v>
      </c>
      <c r="D32" s="220">
        <v>2290415</v>
      </c>
      <c r="E32" s="220">
        <v>2089708</v>
      </c>
      <c r="F32" s="221">
        <v>-8.7629097783589458</v>
      </c>
    </row>
    <row r="33" spans="1:6" ht="15.6" customHeight="1" x14ac:dyDescent="0.25">
      <c r="A33" s="219" t="s">
        <v>182</v>
      </c>
      <c r="B33" s="220">
        <v>173255</v>
      </c>
      <c r="C33" s="220">
        <v>163492</v>
      </c>
      <c r="D33" s="220">
        <v>279618</v>
      </c>
      <c r="E33" s="220">
        <v>266512</v>
      </c>
      <c r="F33" s="221">
        <v>-4.6871088413478361</v>
      </c>
    </row>
    <row r="34" spans="1:6" ht="15.6" customHeight="1" x14ac:dyDescent="0.25">
      <c r="A34" s="219" t="s">
        <v>183</v>
      </c>
      <c r="B34" s="220">
        <v>15679</v>
      </c>
      <c r="C34" s="220">
        <v>32169</v>
      </c>
      <c r="D34" s="220">
        <v>42028</v>
      </c>
      <c r="E34" s="220">
        <v>48150</v>
      </c>
      <c r="F34" s="221">
        <v>14.566479489863889</v>
      </c>
    </row>
    <row r="35" spans="1:6" ht="15.6" customHeight="1" x14ac:dyDescent="0.25">
      <c r="A35" s="223" t="s">
        <v>153</v>
      </c>
      <c r="B35" s="224">
        <f>SUM(B7:B34)</f>
        <v>3798416</v>
      </c>
      <c r="C35" s="224">
        <f>SUM(C7:C34)</f>
        <v>3549404</v>
      </c>
      <c r="D35" s="224">
        <f>SUM(D7:D34)</f>
        <v>7050062</v>
      </c>
      <c r="E35" s="224">
        <f>SUM(E7:E34)</f>
        <v>6301579</v>
      </c>
      <c r="F35" s="225">
        <f>E35*100/D35-100</f>
        <v>-10.616686775236872</v>
      </c>
    </row>
    <row r="36" spans="1:6" ht="15.6" customHeight="1" x14ac:dyDescent="0.25">
      <c r="A36" s="48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238CF-0351-4AE1-9681-2CC9FAC13CA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7"/>
      <c r="B1" s="18"/>
      <c r="C1" s="18"/>
      <c r="D1" s="19"/>
      <c r="E1" s="20"/>
      <c r="F1" s="19"/>
      <c r="H1" s="21"/>
      <c r="J1" s="21"/>
      <c r="K1" s="21"/>
    </row>
    <row r="2" spans="1:11" x14ac:dyDescent="0.25">
      <c r="A2" s="22"/>
      <c r="B2" s="19"/>
      <c r="C2" s="23"/>
      <c r="D2" s="19"/>
      <c r="E2" s="22"/>
      <c r="F2" s="19"/>
      <c r="G2" s="24"/>
      <c r="H2" s="19"/>
      <c r="I2" s="24"/>
      <c r="J2" s="19"/>
      <c r="K2" s="19"/>
    </row>
    <row r="3" spans="1:11" x14ac:dyDescent="0.25">
      <c r="A3" s="22"/>
      <c r="B3" s="18"/>
      <c r="C3" s="23"/>
      <c r="D3" s="19"/>
      <c r="E3" s="24"/>
      <c r="F3" s="19"/>
      <c r="G3" s="24"/>
      <c r="H3" s="19"/>
      <c r="I3" s="24"/>
      <c r="J3" s="19"/>
      <c r="K3" s="19"/>
    </row>
    <row r="4" spans="1:11" x14ac:dyDescent="0.25">
      <c r="A4" s="22"/>
      <c r="B4" s="19"/>
      <c r="C4" s="23"/>
      <c r="D4" s="21"/>
      <c r="E4" s="25"/>
      <c r="F4" s="19"/>
      <c r="G4" s="25"/>
      <c r="H4" s="21"/>
      <c r="I4" s="25"/>
      <c r="J4" s="21"/>
      <c r="K4" s="21"/>
    </row>
    <row r="5" spans="1:11" x14ac:dyDescent="0.25">
      <c r="A5" s="22"/>
      <c r="B5" s="19"/>
      <c r="C5" s="26"/>
      <c r="D5" s="19"/>
      <c r="E5" s="24"/>
      <c r="F5" s="19"/>
      <c r="G5" s="24"/>
      <c r="H5" s="19"/>
      <c r="I5" s="24"/>
      <c r="J5" s="19"/>
      <c r="K5" s="19"/>
    </row>
    <row r="6" spans="1:11" x14ac:dyDescent="0.25">
      <c r="A6" s="22"/>
      <c r="B6" s="19"/>
      <c r="C6" s="6"/>
      <c r="D6" s="19"/>
      <c r="E6" s="24"/>
      <c r="F6" s="19"/>
      <c r="G6" s="24"/>
      <c r="H6" s="19"/>
      <c r="I6" s="24"/>
      <c r="J6" s="19"/>
      <c r="K6" s="19"/>
    </row>
    <row r="7" spans="1:11" x14ac:dyDescent="0.25">
      <c r="A7" s="22"/>
      <c r="B7" s="19"/>
      <c r="C7" s="23"/>
      <c r="D7" s="19"/>
      <c r="E7" s="23"/>
      <c r="F7" s="19"/>
      <c r="G7" s="24"/>
      <c r="H7" s="19"/>
      <c r="I7" s="24"/>
      <c r="J7" s="19"/>
      <c r="K7" s="19"/>
    </row>
    <row r="8" spans="1:11" x14ac:dyDescent="0.25">
      <c r="A8" s="22"/>
      <c r="B8" s="19"/>
      <c r="C8" s="23"/>
      <c r="D8" s="21"/>
      <c r="E8" s="27"/>
      <c r="F8" s="19"/>
      <c r="G8" s="25"/>
      <c r="H8" s="21"/>
      <c r="I8" s="25"/>
      <c r="J8" s="21"/>
      <c r="K8" s="21"/>
    </row>
    <row r="9" spans="1:11" x14ac:dyDescent="0.25">
      <c r="A9" s="22"/>
      <c r="B9" s="19"/>
      <c r="C9" s="26"/>
      <c r="D9" s="19"/>
      <c r="E9" s="23"/>
      <c r="F9" s="19"/>
      <c r="G9" s="24"/>
      <c r="H9" s="19"/>
      <c r="I9" s="24"/>
      <c r="J9" s="19"/>
      <c r="K9" s="19"/>
    </row>
    <row r="10" spans="1:11" x14ac:dyDescent="0.25">
      <c r="A10" s="22"/>
      <c r="B10" s="19"/>
      <c r="C10" s="27"/>
      <c r="D10" s="21"/>
      <c r="E10" s="27"/>
      <c r="F10" s="19"/>
      <c r="G10" s="25"/>
      <c r="H10" s="21"/>
      <c r="I10" s="25"/>
      <c r="J10" s="21"/>
      <c r="K10" s="21"/>
    </row>
    <row r="11" spans="1:11" x14ac:dyDescent="0.25">
      <c r="A11" s="19"/>
      <c r="B11" s="19"/>
      <c r="C11" s="23"/>
      <c r="D11" s="19"/>
      <c r="E11" s="23"/>
      <c r="F11" s="19"/>
      <c r="G11" s="22"/>
      <c r="H11" s="19"/>
      <c r="I11" s="24"/>
      <c r="J11" s="19"/>
      <c r="K11" s="19"/>
    </row>
    <row r="12" spans="1:11" x14ac:dyDescent="0.25">
      <c r="A12" s="17"/>
      <c r="B12" s="18"/>
      <c r="C12" s="26"/>
      <c r="D12" s="18"/>
      <c r="E12" s="26"/>
      <c r="F12" s="18"/>
      <c r="G12" s="17"/>
      <c r="H12" s="18"/>
      <c r="I12" s="28"/>
      <c r="J12" s="18"/>
      <c r="K12" s="18"/>
    </row>
    <row r="13" spans="1:11" x14ac:dyDescent="0.25">
      <c r="A13" s="22"/>
      <c r="B13" s="19"/>
      <c r="C13" s="6"/>
      <c r="D13" s="29"/>
      <c r="E13" s="6"/>
      <c r="F13" s="19"/>
      <c r="G13" s="30"/>
      <c r="H13" s="29"/>
      <c r="J13" s="29"/>
      <c r="K13" s="29"/>
    </row>
    <row r="14" spans="1:11" x14ac:dyDescent="0.25">
      <c r="A14" s="22"/>
      <c r="B14" s="19"/>
      <c r="C14" s="23"/>
      <c r="D14" s="21"/>
      <c r="E14" s="27"/>
      <c r="F14" s="19"/>
      <c r="G14" s="20"/>
      <c r="H14" s="21"/>
      <c r="I14" s="25"/>
      <c r="J14" s="21"/>
      <c r="K14" s="21"/>
    </row>
    <row r="15" spans="1:11" x14ac:dyDescent="0.25">
      <c r="A15" s="22"/>
      <c r="B15" s="19"/>
      <c r="C15" s="23"/>
      <c r="D15" s="19"/>
      <c r="E15" s="23"/>
      <c r="F15" s="19"/>
      <c r="G15" s="22"/>
      <c r="H15" s="19"/>
      <c r="I15" s="24"/>
      <c r="J15" s="19"/>
      <c r="K15" s="19"/>
    </row>
    <row r="16" spans="1:11" x14ac:dyDescent="0.25">
      <c r="A16" s="22"/>
      <c r="B16" s="19"/>
      <c r="C16" s="26"/>
      <c r="D16" s="29"/>
      <c r="E16" s="6"/>
      <c r="F16" s="19"/>
      <c r="H16" s="29"/>
      <c r="J16" s="29"/>
      <c r="K16" s="29"/>
    </row>
    <row r="17" spans="1:11" x14ac:dyDescent="0.25">
      <c r="A17" s="22"/>
      <c r="B17" s="19"/>
      <c r="C17" s="23"/>
      <c r="D17" s="21"/>
      <c r="E17" s="27"/>
      <c r="F17" s="19"/>
      <c r="G17" s="25"/>
      <c r="H17" s="21"/>
      <c r="I17" s="25"/>
      <c r="J17" s="21"/>
      <c r="K17" s="21"/>
    </row>
    <row r="18" spans="1:11" x14ac:dyDescent="0.25">
      <c r="A18" s="22"/>
      <c r="B18" s="19"/>
      <c r="C18" s="23"/>
      <c r="D18" s="19"/>
      <c r="E18" s="19"/>
      <c r="F18" s="19"/>
      <c r="G18" s="24"/>
      <c r="H18" s="19"/>
      <c r="I18" s="24"/>
      <c r="J18" s="19"/>
      <c r="K18" s="19"/>
    </row>
    <row r="19" spans="1:11" x14ac:dyDescent="0.25">
      <c r="A19" s="22"/>
      <c r="B19" s="19"/>
      <c r="C19" s="23"/>
      <c r="D19" s="18"/>
      <c r="E19" s="18"/>
      <c r="F19" s="29"/>
      <c r="H19" s="29"/>
      <c r="J19" s="29"/>
      <c r="K19" s="29"/>
    </row>
    <row r="20" spans="1:11" x14ac:dyDescent="0.25">
      <c r="A20" s="22"/>
      <c r="B20" s="19"/>
      <c r="C20" s="23"/>
      <c r="D20" s="19"/>
      <c r="E20" s="23"/>
      <c r="F20" s="19"/>
      <c r="G20" s="24"/>
      <c r="H20" s="19"/>
      <c r="I20" s="24"/>
      <c r="J20" s="19"/>
      <c r="K20" s="19"/>
    </row>
    <row r="21" spans="1:11" x14ac:dyDescent="0.25">
      <c r="A21" s="22"/>
      <c r="B21" s="19"/>
      <c r="C21" s="28"/>
      <c r="D21" s="29"/>
      <c r="E21" s="6"/>
      <c r="F21" s="29"/>
      <c r="H21" s="29"/>
      <c r="J21" s="29"/>
      <c r="K21" s="29"/>
    </row>
    <row r="22" spans="1:11" x14ac:dyDescent="0.25">
      <c r="A22" s="22"/>
      <c r="B22" s="19"/>
      <c r="C22" s="23"/>
      <c r="D22" s="19"/>
      <c r="E22" s="23"/>
      <c r="F22" s="19"/>
      <c r="G22" s="24"/>
      <c r="H22" s="19"/>
      <c r="I22" s="24"/>
      <c r="J22" s="19"/>
      <c r="K22" s="19"/>
    </row>
    <row r="23" spans="1:11" x14ac:dyDescent="0.25">
      <c r="A23" s="22"/>
      <c r="B23" s="19"/>
      <c r="C23" s="23"/>
      <c r="D23" s="29"/>
      <c r="E23" s="6"/>
      <c r="F23" s="29"/>
      <c r="H23" s="29"/>
      <c r="J23" s="29"/>
      <c r="K23" s="29"/>
    </row>
    <row r="24" spans="1:11" x14ac:dyDescent="0.25">
      <c r="A24" s="22"/>
      <c r="B24" s="19"/>
      <c r="C24" s="23"/>
      <c r="D24" s="19"/>
      <c r="E24" s="23"/>
      <c r="F24" s="19"/>
      <c r="G24" s="24"/>
      <c r="H24" s="19"/>
      <c r="I24" s="24"/>
      <c r="J24" s="19"/>
      <c r="K24" s="19"/>
    </row>
    <row r="25" spans="1:11" x14ac:dyDescent="0.25">
      <c r="A25" s="22"/>
      <c r="B25" s="19"/>
      <c r="C25" s="23"/>
      <c r="D25" s="29"/>
      <c r="E25" s="6"/>
      <c r="F25" s="29"/>
      <c r="H25" s="29"/>
      <c r="J25" s="29"/>
      <c r="K25" s="29"/>
    </row>
    <row r="26" spans="1:11" x14ac:dyDescent="0.25">
      <c r="A26" s="22"/>
      <c r="B26" s="19"/>
      <c r="C26" s="28"/>
      <c r="D26" s="21"/>
      <c r="E26" s="27"/>
      <c r="F26" s="21"/>
      <c r="G26" s="25"/>
      <c r="H26" s="21"/>
      <c r="I26" s="25"/>
      <c r="J26" s="21"/>
      <c r="K26" s="21"/>
    </row>
    <row r="27" spans="1:11" x14ac:dyDescent="0.25">
      <c r="A27" s="22"/>
      <c r="B27" s="19"/>
      <c r="C27" s="27"/>
      <c r="D27" s="19"/>
      <c r="E27" s="23"/>
      <c r="F27" s="19"/>
      <c r="G27" s="24"/>
      <c r="H27" s="19"/>
      <c r="I27" s="24"/>
      <c r="J27" s="19"/>
      <c r="K27" s="19"/>
    </row>
    <row r="28" spans="1:11" ht="39" x14ac:dyDescent="0.7">
      <c r="A28" s="31" t="s">
        <v>163</v>
      </c>
      <c r="B28" s="19"/>
      <c r="C28" s="23"/>
      <c r="D28" s="21"/>
      <c r="E28" s="27"/>
      <c r="F28" s="21"/>
      <c r="G28" s="25"/>
      <c r="H28" s="21"/>
      <c r="I28" s="25"/>
      <c r="J28" s="21"/>
      <c r="K28" s="21"/>
    </row>
    <row r="29" spans="1:11" ht="17.25" x14ac:dyDescent="0.35">
      <c r="A29" s="32"/>
      <c r="B29" s="19"/>
      <c r="C29" s="23"/>
      <c r="D29" s="19"/>
      <c r="E29" s="23"/>
      <c r="F29" s="19"/>
      <c r="G29" s="22"/>
      <c r="H29" s="19"/>
      <c r="I29" s="24"/>
      <c r="J29" s="19"/>
      <c r="K29" s="19"/>
    </row>
    <row r="30" spans="1:11" x14ac:dyDescent="0.25">
      <c r="A30" s="22"/>
      <c r="B30" s="19"/>
      <c r="C30" s="26"/>
      <c r="D30" s="18"/>
      <c r="E30" s="26"/>
      <c r="F30" s="18"/>
      <c r="G30" s="17"/>
      <c r="H30" s="18"/>
      <c r="I30" s="28"/>
      <c r="J30" s="18"/>
      <c r="K30" s="18"/>
    </row>
    <row r="31" spans="1:11" x14ac:dyDescent="0.25">
      <c r="A31" s="22"/>
      <c r="B31" s="19"/>
      <c r="C31" s="23"/>
      <c r="D31" s="29"/>
      <c r="E31" s="6"/>
      <c r="F31" s="29"/>
      <c r="G31" s="30"/>
      <c r="H31" s="29"/>
      <c r="J31" s="29"/>
      <c r="K31" s="29"/>
    </row>
    <row r="32" spans="1:11" x14ac:dyDescent="0.25">
      <c r="A32" s="22"/>
      <c r="B32" s="19"/>
      <c r="C32" s="28"/>
      <c r="D32" s="21"/>
      <c r="E32" s="27"/>
      <c r="F32" s="21"/>
      <c r="G32" s="20"/>
      <c r="H32" s="21"/>
      <c r="I32" s="25"/>
      <c r="J32" s="21"/>
      <c r="K32" s="21"/>
    </row>
    <row r="33" spans="1:11" x14ac:dyDescent="0.25">
      <c r="A33" s="22"/>
      <c r="B33" s="19"/>
      <c r="C33" s="27"/>
      <c r="D33" s="19"/>
      <c r="E33" s="23"/>
      <c r="F33" s="19"/>
      <c r="G33" s="22"/>
      <c r="H33" s="19"/>
      <c r="I33" s="24"/>
      <c r="J33" s="19"/>
      <c r="K33" s="19"/>
    </row>
    <row r="34" spans="1:11" x14ac:dyDescent="0.25">
      <c r="A34" s="22"/>
      <c r="B34" s="19"/>
      <c r="C34" s="23"/>
      <c r="D34" s="19"/>
      <c r="E34" s="23"/>
      <c r="F34" s="19"/>
      <c r="G34" s="22"/>
      <c r="H34" s="19"/>
      <c r="I34" s="24"/>
      <c r="J34" s="19"/>
      <c r="K34" s="19"/>
    </row>
    <row r="35" spans="1:11" x14ac:dyDescent="0.25">
      <c r="A35" s="22"/>
      <c r="B35" s="19"/>
      <c r="D35" s="18"/>
      <c r="E35" s="26"/>
      <c r="F35" s="18"/>
      <c r="G35" s="17"/>
      <c r="H35" s="18"/>
      <c r="I35" s="28"/>
      <c r="J35" s="18"/>
      <c r="K35" s="18"/>
    </row>
    <row r="36" spans="1:11" x14ac:dyDescent="0.25">
      <c r="A36" s="22"/>
      <c r="B36" s="19"/>
      <c r="C36" s="23"/>
      <c r="D36" s="18"/>
      <c r="E36" s="26"/>
      <c r="F36" s="19"/>
      <c r="G36" s="22"/>
      <c r="H36" s="19"/>
      <c r="I36" s="22"/>
      <c r="J36" s="19"/>
      <c r="K36" s="19"/>
    </row>
    <row r="37" spans="1:11" x14ac:dyDescent="0.25">
      <c r="A37" s="22"/>
      <c r="B37" s="19"/>
      <c r="C37" s="23"/>
      <c r="D37" s="18"/>
      <c r="E37" s="26"/>
      <c r="F37" s="18"/>
      <c r="G37" s="17"/>
      <c r="H37" s="29"/>
      <c r="I37" s="30"/>
      <c r="J37" s="29"/>
      <c r="K37" s="29"/>
    </row>
    <row r="38" spans="1:11" x14ac:dyDescent="0.25">
      <c r="A38" s="22"/>
      <c r="B38" s="19"/>
      <c r="C38" s="6"/>
      <c r="D38" s="29"/>
      <c r="E38" s="6"/>
      <c r="F38" s="29"/>
      <c r="G38" s="30"/>
      <c r="H38" s="21"/>
      <c r="I38" s="19"/>
      <c r="J38" s="19"/>
      <c r="K38" s="19"/>
    </row>
    <row r="39" spans="1:11" x14ac:dyDescent="0.25">
      <c r="A39" s="22"/>
      <c r="B39" s="19"/>
      <c r="C39" s="19"/>
      <c r="D39" s="21"/>
      <c r="E39" s="19"/>
      <c r="F39" s="19"/>
      <c r="G39" s="22"/>
      <c r="H39" s="19"/>
      <c r="I39" s="28"/>
      <c r="J39" s="18"/>
      <c r="K39" s="18"/>
    </row>
    <row r="40" spans="1:11" x14ac:dyDescent="0.25">
      <c r="A40" s="22"/>
      <c r="B40" s="19"/>
      <c r="C40" s="19"/>
      <c r="D40" s="19"/>
      <c r="E40" s="18"/>
      <c r="F40" s="18"/>
      <c r="G40" s="17"/>
      <c r="H40" s="29"/>
      <c r="J40" s="29"/>
      <c r="K40" s="29"/>
    </row>
    <row r="41" spans="1:11" x14ac:dyDescent="0.25">
      <c r="A41" s="22"/>
      <c r="B41" s="19"/>
      <c r="C41" s="29"/>
      <c r="D41" s="18"/>
      <c r="F41" s="29"/>
      <c r="G41" s="30"/>
      <c r="H41" s="19"/>
      <c r="I41" s="24"/>
      <c r="J41" s="19"/>
      <c r="K41" s="19"/>
    </row>
    <row r="42" spans="1:11" x14ac:dyDescent="0.25">
      <c r="A42" s="22"/>
      <c r="B42" s="19"/>
      <c r="C42" s="19"/>
      <c r="D42" s="19"/>
      <c r="E42" s="23"/>
      <c r="F42" s="19"/>
      <c r="G42" s="22"/>
      <c r="H42" s="19"/>
      <c r="I42" s="24"/>
      <c r="J42" s="19"/>
      <c r="K42" s="19"/>
    </row>
    <row r="43" spans="1:11" x14ac:dyDescent="0.25">
      <c r="A43" s="17"/>
      <c r="B43" s="19"/>
      <c r="C43" s="21"/>
      <c r="D43" s="27"/>
      <c r="E43" s="29"/>
      <c r="F43" s="29"/>
      <c r="G43" s="22"/>
      <c r="H43" s="19"/>
      <c r="I43" s="24"/>
      <c r="J43" s="19"/>
      <c r="K43" s="19"/>
    </row>
    <row r="44" spans="1:11" x14ac:dyDescent="0.25">
      <c r="A44" s="22"/>
      <c r="B44" s="19"/>
      <c r="C44" s="19"/>
      <c r="D44" s="23"/>
      <c r="E44" s="19"/>
      <c r="F44" s="19"/>
      <c r="G44" s="17"/>
      <c r="H44" s="18"/>
      <c r="I44" s="28"/>
      <c r="J44" s="18"/>
      <c r="K44" s="18"/>
    </row>
    <row r="45" spans="1:11" x14ac:dyDescent="0.25">
      <c r="A45" s="22"/>
      <c r="B45" s="19"/>
      <c r="C45" s="18"/>
      <c r="D45" s="26"/>
      <c r="E45" s="18"/>
      <c r="F45" s="18"/>
      <c r="G45" s="17"/>
      <c r="H45" s="19"/>
      <c r="I45" s="19"/>
      <c r="J45" s="19"/>
      <c r="K45" s="19"/>
    </row>
    <row r="46" spans="1:11" x14ac:dyDescent="0.25">
      <c r="A46" s="20"/>
      <c r="B46" s="21"/>
      <c r="C46" s="21"/>
      <c r="D46" s="27"/>
      <c r="E46" s="21"/>
      <c r="F46" s="21"/>
      <c r="G46" s="20"/>
      <c r="H46" s="21"/>
      <c r="I46" s="25"/>
      <c r="J46" s="21"/>
      <c r="K46" s="21"/>
    </row>
    <row r="47" spans="1:11" x14ac:dyDescent="0.25">
      <c r="A47" s="19"/>
      <c r="B47" s="19"/>
      <c r="C47" s="19"/>
      <c r="D47" s="23"/>
      <c r="E47" s="19"/>
      <c r="F47" s="19"/>
      <c r="G47" s="24"/>
      <c r="H47" s="19"/>
      <c r="I47" s="24"/>
      <c r="J47" s="19"/>
      <c r="K47" s="19"/>
    </row>
    <row r="48" spans="1:11" x14ac:dyDescent="0.25">
      <c r="A48" s="232"/>
      <c r="B48" s="233"/>
      <c r="C48" s="233"/>
      <c r="D48" s="27"/>
      <c r="E48" s="21"/>
      <c r="F48" s="21"/>
      <c r="G48" s="233"/>
      <c r="H48" s="233"/>
      <c r="I48" s="233"/>
      <c r="J48" s="233"/>
      <c r="K48" s="233"/>
    </row>
    <row r="51" spans="8:8" x14ac:dyDescent="0.25">
      <c r="H51" s="156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8750C-F3E1-4B95-8C9A-B8116BA6C21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6" customWidth="1"/>
    <col min="2" max="8" width="11.5703125" style="156" customWidth="1"/>
    <col min="9" max="9" width="3.7109375" style="156" customWidth="1"/>
    <col min="10" max="16" width="11.5703125" style="156" customWidth="1"/>
    <col min="17" max="17" width="3.7109375" style="156" customWidth="1"/>
    <col min="18" max="24" width="11.5703125" style="156" customWidth="1"/>
    <col min="25" max="25" width="11.42578125" style="236"/>
    <col min="26" max="45" width="12.85546875" style="236" customWidth="1"/>
    <col min="46" max="63" width="12.85546875" style="156" customWidth="1"/>
    <col min="64" max="16384" width="11.42578125" style="156"/>
  </cols>
  <sheetData>
    <row r="1" spans="1:42" ht="26.25" x14ac:dyDescent="0.25">
      <c r="B1" s="234" t="s">
        <v>197</v>
      </c>
      <c r="C1" s="235"/>
      <c r="D1" s="235"/>
      <c r="E1" s="235"/>
      <c r="F1" s="235"/>
      <c r="G1" s="235"/>
      <c r="H1" s="235"/>
      <c r="J1" s="34"/>
      <c r="K1" s="34"/>
      <c r="L1" s="34"/>
      <c r="M1" s="34"/>
      <c r="N1" s="34"/>
      <c r="O1" s="34"/>
      <c r="P1" s="34"/>
      <c r="Q1" s="34"/>
      <c r="R1" s="34"/>
      <c r="S1" s="34"/>
      <c r="T1" s="235"/>
      <c r="U1" s="235"/>
      <c r="V1" s="235"/>
      <c r="W1" s="235"/>
      <c r="X1" s="235"/>
      <c r="Z1" s="236" t="s">
        <v>198</v>
      </c>
      <c r="AB1" s="41"/>
      <c r="AC1" s="237"/>
      <c r="AD1" s="41"/>
      <c r="AE1" s="41"/>
      <c r="AF1" s="237"/>
      <c r="AG1" s="41"/>
      <c r="AH1" s="41"/>
      <c r="AI1" s="237"/>
      <c r="AJ1" s="41"/>
      <c r="AK1" s="41"/>
      <c r="AL1" s="41"/>
      <c r="AM1" s="41"/>
      <c r="AN1" s="41"/>
      <c r="AO1" s="41"/>
    </row>
    <row r="2" spans="1:42" ht="15" customHeight="1" x14ac:dyDescent="0.3">
      <c r="A2" s="238"/>
      <c r="B2" s="235"/>
      <c r="C2" s="235"/>
      <c r="D2" s="235"/>
      <c r="E2" s="235"/>
      <c r="F2" s="235"/>
      <c r="G2" s="235"/>
      <c r="H2" s="235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5"/>
      <c r="U2" s="235"/>
      <c r="V2" s="235"/>
      <c r="W2" s="235"/>
      <c r="X2" s="235"/>
      <c r="Z2" s="236" t="s">
        <v>199</v>
      </c>
    </row>
    <row r="3" spans="1:42" ht="15" customHeight="1" x14ac:dyDescent="0.2">
      <c r="A3" s="235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Z3" s="236" t="s">
        <v>200</v>
      </c>
    </row>
    <row r="4" spans="1:42" ht="15" customHeight="1" x14ac:dyDescent="0.2">
      <c r="A4" s="235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</row>
    <row r="5" spans="1:42" ht="15" customHeight="1" x14ac:dyDescent="0.2">
      <c r="A5" s="235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</row>
    <row r="6" spans="1:42" ht="15" customHeight="1" x14ac:dyDescent="0.25">
      <c r="A6" s="235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9" t="s">
        <v>172</v>
      </c>
      <c r="Z6" s="240" t="s">
        <v>201</v>
      </c>
      <c r="AA6" s="240"/>
      <c r="AF6" s="240" t="s">
        <v>202</v>
      </c>
      <c r="AG6" s="240"/>
      <c r="AL6" s="240" t="s">
        <v>203</v>
      </c>
      <c r="AM6" s="240"/>
    </row>
    <row r="7" spans="1:42" ht="15" customHeight="1" x14ac:dyDescent="0.25">
      <c r="A7" s="235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AA7" s="241">
        <v>2019</v>
      </c>
      <c r="AB7" s="241">
        <v>2020</v>
      </c>
      <c r="AC7" s="241">
        <v>2021</v>
      </c>
      <c r="AD7" s="241">
        <v>2022</v>
      </c>
      <c r="AG7" s="241">
        <v>2019</v>
      </c>
      <c r="AH7" s="241">
        <v>2020</v>
      </c>
      <c r="AI7" s="241">
        <v>2021</v>
      </c>
      <c r="AJ7" s="241">
        <v>2022</v>
      </c>
      <c r="AM7" s="241">
        <v>2019</v>
      </c>
      <c r="AN7" s="241">
        <v>2020</v>
      </c>
      <c r="AO7" s="241">
        <v>2021</v>
      </c>
      <c r="AP7" s="241">
        <v>2022</v>
      </c>
    </row>
    <row r="8" spans="1:42" ht="15" customHeight="1" x14ac:dyDescent="0.2">
      <c r="A8" s="235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Z8" s="236" t="s">
        <v>204</v>
      </c>
      <c r="AA8" s="242">
        <v>46820440</v>
      </c>
      <c r="AB8" s="242">
        <v>45800165</v>
      </c>
      <c r="AC8" s="242">
        <v>42493337</v>
      </c>
      <c r="AD8" s="242">
        <v>46756593</v>
      </c>
      <c r="AF8" s="236" t="s">
        <v>204</v>
      </c>
      <c r="AG8" s="242">
        <v>15006507</v>
      </c>
      <c r="AH8" s="242">
        <v>16073289</v>
      </c>
      <c r="AI8" s="242">
        <v>13213428</v>
      </c>
      <c r="AJ8" s="242">
        <v>15176514</v>
      </c>
      <c r="AL8" s="236" t="s">
        <v>204</v>
      </c>
      <c r="AM8" s="242">
        <v>9115628</v>
      </c>
      <c r="AN8" s="242">
        <v>7108259</v>
      </c>
      <c r="AO8" s="242">
        <v>6476535</v>
      </c>
      <c r="AP8" s="242">
        <v>8185760</v>
      </c>
    </row>
    <row r="9" spans="1:42" ht="15" customHeight="1" x14ac:dyDescent="0.2">
      <c r="A9" s="235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Z9" s="236" t="s">
        <v>205</v>
      </c>
      <c r="AA9" s="242">
        <v>44583561</v>
      </c>
      <c r="AB9" s="242">
        <v>43109659</v>
      </c>
      <c r="AC9" s="242">
        <v>40489010</v>
      </c>
      <c r="AD9" s="242">
        <v>43967035</v>
      </c>
      <c r="AF9" s="236" t="s">
        <v>205</v>
      </c>
      <c r="AG9" s="242">
        <v>14348549</v>
      </c>
      <c r="AH9" s="242">
        <v>14002412</v>
      </c>
      <c r="AI9" s="242">
        <v>12145827</v>
      </c>
      <c r="AJ9" s="242">
        <v>13961403</v>
      </c>
      <c r="AL9" s="236" t="s">
        <v>205</v>
      </c>
      <c r="AM9" s="242">
        <v>7843248</v>
      </c>
      <c r="AN9" s="242">
        <v>6425079</v>
      </c>
      <c r="AO9" s="242">
        <v>6094779</v>
      </c>
      <c r="AP9" s="242">
        <v>7406116</v>
      </c>
    </row>
    <row r="10" spans="1:42" ht="15" customHeight="1" x14ac:dyDescent="0.2">
      <c r="A10" s="235"/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Z10" s="236" t="s">
        <v>206</v>
      </c>
      <c r="AA10" s="242">
        <v>48353601</v>
      </c>
      <c r="AB10" s="242">
        <v>44303648</v>
      </c>
      <c r="AC10" s="242">
        <v>46455313</v>
      </c>
      <c r="AD10" s="242">
        <v>45981761</v>
      </c>
      <c r="AF10" s="236" t="s">
        <v>206</v>
      </c>
      <c r="AG10" s="242">
        <v>15951378</v>
      </c>
      <c r="AH10" s="242">
        <v>14965286</v>
      </c>
      <c r="AI10" s="242">
        <v>14413642</v>
      </c>
      <c r="AJ10" s="242">
        <v>15107748</v>
      </c>
      <c r="AL10" s="236" t="s">
        <v>206</v>
      </c>
      <c r="AM10" s="242">
        <v>7398685</v>
      </c>
      <c r="AN10" s="242">
        <v>6499455</v>
      </c>
      <c r="AO10" s="242">
        <v>7109023</v>
      </c>
      <c r="AP10" s="242">
        <v>6819146</v>
      </c>
    </row>
    <row r="11" spans="1:42" ht="15" customHeight="1" x14ac:dyDescent="0.2">
      <c r="A11" s="235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Z11" s="236" t="s">
        <v>207</v>
      </c>
      <c r="AA11" s="242">
        <v>46400443</v>
      </c>
      <c r="AB11" s="242">
        <v>41795682</v>
      </c>
      <c r="AC11" s="242">
        <v>45471169</v>
      </c>
      <c r="AD11" s="242">
        <v>48522626</v>
      </c>
      <c r="AF11" s="236" t="s">
        <v>207</v>
      </c>
      <c r="AG11" s="242">
        <v>14553222</v>
      </c>
      <c r="AH11" s="242">
        <v>15115366</v>
      </c>
      <c r="AI11" s="242">
        <v>13408185</v>
      </c>
      <c r="AJ11" s="242">
        <v>15751949</v>
      </c>
      <c r="AL11" s="236" t="s">
        <v>207</v>
      </c>
      <c r="AM11" s="242">
        <v>6775183</v>
      </c>
      <c r="AN11" s="242">
        <v>6003312</v>
      </c>
      <c r="AO11" s="242">
        <v>7240918</v>
      </c>
      <c r="AP11" s="242">
        <v>7881967</v>
      </c>
    </row>
    <row r="12" spans="1:42" ht="15" customHeight="1" x14ac:dyDescent="0.2">
      <c r="A12" s="235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Z12" s="236" t="s">
        <v>208</v>
      </c>
      <c r="AA12" s="242">
        <v>51071331</v>
      </c>
      <c r="AB12" s="242">
        <v>38167109</v>
      </c>
      <c r="AC12" s="242">
        <v>45495539</v>
      </c>
      <c r="AD12" s="242">
        <v>51334993</v>
      </c>
      <c r="AF12" s="236" t="s">
        <v>208</v>
      </c>
      <c r="AG12" s="242">
        <v>17078651</v>
      </c>
      <c r="AH12" s="242">
        <v>13043138</v>
      </c>
      <c r="AI12" s="242">
        <v>14380272</v>
      </c>
      <c r="AJ12" s="242">
        <v>16007624</v>
      </c>
      <c r="AL12" s="236" t="s">
        <v>208</v>
      </c>
      <c r="AM12" s="242">
        <v>7434110</v>
      </c>
      <c r="AN12" s="242">
        <v>4900444</v>
      </c>
      <c r="AO12" s="242">
        <v>6778350</v>
      </c>
      <c r="AP12" s="242">
        <v>8087600</v>
      </c>
    </row>
    <row r="13" spans="1:42" ht="15" customHeight="1" x14ac:dyDescent="0.2">
      <c r="A13" s="235"/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Z13" s="236" t="s">
        <v>209</v>
      </c>
      <c r="AA13" s="242">
        <v>47139627</v>
      </c>
      <c r="AB13" s="242">
        <v>40233166</v>
      </c>
      <c r="AC13" s="242">
        <v>44903502</v>
      </c>
      <c r="AD13" s="242">
        <v>48228965</v>
      </c>
      <c r="AF13" s="236" t="s">
        <v>209</v>
      </c>
      <c r="AG13" s="242">
        <v>16093379</v>
      </c>
      <c r="AH13" s="242">
        <v>13043509</v>
      </c>
      <c r="AI13" s="242">
        <v>13541010</v>
      </c>
      <c r="AJ13" s="242">
        <v>15221080</v>
      </c>
      <c r="AL13" s="236" t="s">
        <v>209</v>
      </c>
      <c r="AM13" s="242">
        <v>6893378</v>
      </c>
      <c r="AN13" s="242">
        <v>5893666</v>
      </c>
      <c r="AO13" s="242">
        <v>6990004</v>
      </c>
      <c r="AP13" s="242">
        <v>7884812</v>
      </c>
    </row>
    <row r="14" spans="1:42" ht="15" customHeight="1" x14ac:dyDescent="0.2">
      <c r="A14" s="235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Z14" s="236" t="s">
        <v>210</v>
      </c>
      <c r="AA14" s="242">
        <v>48818378</v>
      </c>
      <c r="AB14" s="242">
        <v>42217915</v>
      </c>
      <c r="AC14" s="242">
        <v>46051657</v>
      </c>
      <c r="AD14" s="242">
        <v>48153701</v>
      </c>
      <c r="AF14" s="236" t="s">
        <v>210</v>
      </c>
      <c r="AG14" s="242">
        <v>16173719</v>
      </c>
      <c r="AH14" s="242">
        <v>13620638</v>
      </c>
      <c r="AI14" s="242">
        <v>14490452</v>
      </c>
      <c r="AJ14" s="242">
        <v>16239218</v>
      </c>
      <c r="AL14" s="236" t="s">
        <v>210</v>
      </c>
      <c r="AM14" s="242">
        <v>7261076</v>
      </c>
      <c r="AN14" s="242">
        <v>5583770</v>
      </c>
      <c r="AO14" s="242">
        <v>6913445</v>
      </c>
      <c r="AP14" s="242">
        <v>7117785</v>
      </c>
    </row>
    <row r="15" spans="1:42" ht="15" customHeight="1" x14ac:dyDescent="0.2">
      <c r="A15" s="235"/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Z15" s="236" t="s">
        <v>211</v>
      </c>
      <c r="AA15" s="242">
        <v>48198107</v>
      </c>
      <c r="AB15" s="242">
        <v>42978437</v>
      </c>
      <c r="AC15" s="242">
        <v>48800280</v>
      </c>
      <c r="AD15" s="242"/>
      <c r="AF15" s="236" t="s">
        <v>211</v>
      </c>
      <c r="AG15" s="242">
        <v>17632595</v>
      </c>
      <c r="AH15" s="242">
        <v>14001773</v>
      </c>
      <c r="AI15" s="242">
        <v>16512152</v>
      </c>
      <c r="AJ15" s="242"/>
      <c r="AL15" s="236" t="s">
        <v>211</v>
      </c>
      <c r="AM15" s="242">
        <v>7612537</v>
      </c>
      <c r="AN15" s="242">
        <v>6338903</v>
      </c>
      <c r="AO15" s="242">
        <v>8077202</v>
      </c>
      <c r="AP15" s="242"/>
    </row>
    <row r="16" spans="1:42" ht="15" customHeight="1" x14ac:dyDescent="0.2">
      <c r="A16" s="235"/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Z16" s="236" t="s">
        <v>212</v>
      </c>
      <c r="AA16" s="242">
        <v>46635887</v>
      </c>
      <c r="AB16" s="242">
        <v>43349327</v>
      </c>
      <c r="AC16" s="242">
        <v>45052533</v>
      </c>
      <c r="AD16" s="242"/>
      <c r="AF16" s="236" t="s">
        <v>212</v>
      </c>
      <c r="AG16" s="242">
        <v>15419568</v>
      </c>
      <c r="AH16" s="242">
        <v>13231512</v>
      </c>
      <c r="AI16" s="242">
        <v>14197332</v>
      </c>
      <c r="AJ16" s="242"/>
      <c r="AL16" s="236" t="s">
        <v>212</v>
      </c>
      <c r="AM16" s="242">
        <v>8176343</v>
      </c>
      <c r="AN16" s="242">
        <v>7349376</v>
      </c>
      <c r="AO16" s="242">
        <v>7429205</v>
      </c>
      <c r="AP16" s="242"/>
    </row>
    <row r="17" spans="1:42" ht="15" customHeight="1" x14ac:dyDescent="0.2">
      <c r="A17" s="235"/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Z17" s="236" t="s">
        <v>213</v>
      </c>
      <c r="AA17" s="242">
        <v>48624088</v>
      </c>
      <c r="AB17" s="242">
        <v>45985008</v>
      </c>
      <c r="AC17" s="242">
        <v>46987477</v>
      </c>
      <c r="AD17" s="242"/>
      <c r="AF17" s="236" t="s">
        <v>213</v>
      </c>
      <c r="AG17" s="242">
        <v>15747355</v>
      </c>
      <c r="AH17" s="242">
        <v>13918205</v>
      </c>
      <c r="AI17" s="242">
        <v>15124052</v>
      </c>
      <c r="AJ17" s="242"/>
      <c r="AL17" s="236" t="s">
        <v>213</v>
      </c>
      <c r="AM17" s="242">
        <v>8099276</v>
      </c>
      <c r="AN17" s="242">
        <v>7703032</v>
      </c>
      <c r="AO17" s="242">
        <v>7715340</v>
      </c>
      <c r="AP17" s="242"/>
    </row>
    <row r="18" spans="1:42" ht="15" customHeight="1" x14ac:dyDescent="0.2">
      <c r="A18" s="235"/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Z18" s="236" t="s">
        <v>214</v>
      </c>
      <c r="AA18" s="242">
        <v>43594127</v>
      </c>
      <c r="AB18" s="242">
        <v>43641437</v>
      </c>
      <c r="AC18" s="242">
        <v>45669918</v>
      </c>
      <c r="AD18" s="242"/>
      <c r="AF18" s="236" t="s">
        <v>214</v>
      </c>
      <c r="AG18" s="242">
        <v>13891905</v>
      </c>
      <c r="AH18" s="242">
        <v>12143165</v>
      </c>
      <c r="AI18" s="242">
        <v>14606259</v>
      </c>
      <c r="AJ18" s="242"/>
      <c r="AL18" s="236" t="s">
        <v>214</v>
      </c>
      <c r="AM18" s="242">
        <v>7088673</v>
      </c>
      <c r="AN18" s="242">
        <v>7146925</v>
      </c>
      <c r="AO18" s="242">
        <v>6799164</v>
      </c>
      <c r="AP18" s="242"/>
    </row>
    <row r="19" spans="1:42" ht="15" customHeight="1" x14ac:dyDescent="0.2">
      <c r="A19" s="235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Z19" s="236" t="s">
        <v>215</v>
      </c>
      <c r="AA19" s="242">
        <v>43965686</v>
      </c>
      <c r="AB19" s="242">
        <v>43897248</v>
      </c>
      <c r="AC19" s="242">
        <v>46519669</v>
      </c>
      <c r="AD19" s="242"/>
      <c r="AF19" s="236" t="s">
        <v>215</v>
      </c>
      <c r="AG19" s="242">
        <v>15094063</v>
      </c>
      <c r="AH19" s="242">
        <v>13745088</v>
      </c>
      <c r="AI19" s="242">
        <v>14827296</v>
      </c>
      <c r="AJ19" s="242"/>
      <c r="AL19" s="236" t="s">
        <v>215</v>
      </c>
      <c r="AM19" s="242">
        <v>6896804</v>
      </c>
      <c r="AN19" s="242">
        <v>6165562</v>
      </c>
      <c r="AO19" s="242">
        <v>7356730</v>
      </c>
      <c r="AP19" s="242"/>
    </row>
    <row r="20" spans="1:42" ht="15" customHeight="1" x14ac:dyDescent="0.2">
      <c r="A20" s="235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AB20" s="242"/>
      <c r="AC20" s="242"/>
      <c r="AD20" s="242"/>
      <c r="AH20" s="242"/>
      <c r="AI20" s="242"/>
      <c r="AJ20" s="242"/>
      <c r="AN20" s="242"/>
      <c r="AO20" s="242"/>
      <c r="AP20" s="242"/>
    </row>
    <row r="21" spans="1:42" ht="15" customHeight="1" x14ac:dyDescent="0.2">
      <c r="A21" s="235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</row>
    <row r="22" spans="1:42" ht="15" customHeight="1" x14ac:dyDescent="0.2">
      <c r="A22" s="235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AC22" s="242"/>
    </row>
    <row r="23" spans="1:42" ht="15" customHeight="1" x14ac:dyDescent="0.2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AC23" s="242"/>
    </row>
    <row r="24" spans="1:42" ht="15" customHeight="1" x14ac:dyDescent="0.2">
      <c r="A24" s="235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AC24" s="242"/>
    </row>
    <row r="25" spans="1:42" ht="15" customHeight="1" x14ac:dyDescent="0.2">
      <c r="A25" s="235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AC25" s="242"/>
    </row>
    <row r="26" spans="1:42" ht="15" customHeight="1" x14ac:dyDescent="0.2">
      <c r="A26" s="235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AC26" s="242"/>
    </row>
    <row r="27" spans="1:42" ht="15" customHeight="1" x14ac:dyDescent="0.2">
      <c r="A27" s="235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AC27" s="242"/>
    </row>
    <row r="28" spans="1:42" ht="15" customHeight="1" x14ac:dyDescent="0.2">
      <c r="A28" s="235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AC28" s="242"/>
    </row>
    <row r="29" spans="1:42" ht="15" customHeight="1" x14ac:dyDescent="0.2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AC29" s="242"/>
    </row>
    <row r="30" spans="1:42" ht="15" customHeight="1" x14ac:dyDescent="0.2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AC30" s="242"/>
    </row>
    <row r="31" spans="1:42" ht="15" customHeight="1" x14ac:dyDescent="0.2">
      <c r="A31" s="235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AC31" s="242"/>
    </row>
    <row r="32" spans="1:42" ht="15" customHeight="1" x14ac:dyDescent="0.2">
      <c r="A32" s="235"/>
      <c r="B32" s="23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</row>
    <row r="33" spans="1:42" ht="15" customHeight="1" x14ac:dyDescent="0.25">
      <c r="A33" s="235"/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Z33" s="240" t="s">
        <v>216</v>
      </c>
      <c r="AA33" s="240"/>
      <c r="AB33" s="240"/>
      <c r="AF33" s="240" t="s">
        <v>217</v>
      </c>
      <c r="AG33" s="240"/>
      <c r="AL33" s="240" t="s">
        <v>218</v>
      </c>
      <c r="AM33" s="240"/>
    </row>
    <row r="34" spans="1:42" ht="15" customHeight="1" x14ac:dyDescent="0.25">
      <c r="A34" s="235"/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AA34" s="241">
        <v>2019</v>
      </c>
      <c r="AB34" s="241">
        <v>2020</v>
      </c>
      <c r="AC34" s="241">
        <v>2021</v>
      </c>
      <c r="AD34" s="241">
        <v>2022</v>
      </c>
      <c r="AG34" s="241">
        <v>2019</v>
      </c>
      <c r="AH34" s="241">
        <v>2020</v>
      </c>
      <c r="AI34" s="241">
        <v>2021</v>
      </c>
      <c r="AJ34" s="241">
        <v>2022</v>
      </c>
      <c r="AM34" s="241">
        <v>2019</v>
      </c>
      <c r="AN34" s="241">
        <v>2020</v>
      </c>
      <c r="AO34" s="241">
        <v>2021</v>
      </c>
      <c r="AP34" s="241">
        <v>2022</v>
      </c>
    </row>
    <row r="35" spans="1:42" ht="15" customHeight="1" x14ac:dyDescent="0.2">
      <c r="A35" s="235"/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Z35" s="236" t="s">
        <v>204</v>
      </c>
      <c r="AA35" s="242">
        <v>21616722</v>
      </c>
      <c r="AB35" s="242">
        <v>21713940</v>
      </c>
      <c r="AC35" s="242">
        <v>21954468</v>
      </c>
      <c r="AD35" s="242">
        <v>22253438</v>
      </c>
      <c r="AF35" s="236" t="s">
        <v>204</v>
      </c>
      <c r="AG35" s="242">
        <v>15688961</v>
      </c>
      <c r="AH35" s="242">
        <v>15760826</v>
      </c>
      <c r="AI35" s="242">
        <v>16670260</v>
      </c>
      <c r="AJ35" s="242">
        <v>15955111</v>
      </c>
      <c r="AL35" s="236" t="s">
        <v>204</v>
      </c>
      <c r="AM35" s="242">
        <v>1426519</v>
      </c>
      <c r="AN35" s="242">
        <v>1436084</v>
      </c>
      <c r="AO35" s="242">
        <v>1487154</v>
      </c>
      <c r="AP35" s="242">
        <v>1460985</v>
      </c>
    </row>
    <row r="36" spans="1:42" ht="15" customHeight="1" x14ac:dyDescent="0.2">
      <c r="A36" s="235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Z36" s="236" t="s">
        <v>205</v>
      </c>
      <c r="AA36" s="242">
        <v>21387737</v>
      </c>
      <c r="AB36" s="242">
        <v>21770037</v>
      </c>
      <c r="AC36" s="242">
        <v>21414677</v>
      </c>
      <c r="AD36" s="242">
        <v>21336156</v>
      </c>
      <c r="AF36" s="236" t="s">
        <v>205</v>
      </c>
      <c r="AG36" s="242">
        <v>15273403</v>
      </c>
      <c r="AH36" s="242">
        <v>15335512</v>
      </c>
      <c r="AI36" s="242">
        <v>15530857</v>
      </c>
      <c r="AJ36" s="242">
        <v>14718939</v>
      </c>
      <c r="AL36" s="236" t="s">
        <v>205</v>
      </c>
      <c r="AM36" s="242">
        <v>1390109</v>
      </c>
      <c r="AN36" s="242">
        <v>1383390</v>
      </c>
      <c r="AO36" s="242">
        <v>1366845</v>
      </c>
      <c r="AP36" s="242">
        <v>1349473</v>
      </c>
    </row>
    <row r="37" spans="1:42" ht="15" customHeight="1" x14ac:dyDescent="0.2">
      <c r="A37" s="235"/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Z37" s="236" t="s">
        <v>206</v>
      </c>
      <c r="AA37" s="242">
        <v>23910619</v>
      </c>
      <c r="AB37" s="242">
        <v>21880853</v>
      </c>
      <c r="AC37" s="242">
        <v>23881813</v>
      </c>
      <c r="AD37" s="242">
        <v>22797540</v>
      </c>
      <c r="AF37" s="236" t="s">
        <v>206</v>
      </c>
      <c r="AG37" s="242">
        <v>16762324</v>
      </c>
      <c r="AH37" s="242">
        <v>15513384</v>
      </c>
      <c r="AI37" s="242">
        <v>16770863</v>
      </c>
      <c r="AJ37" s="242">
        <v>15576897</v>
      </c>
      <c r="AL37" s="236" t="s">
        <v>206</v>
      </c>
      <c r="AM37" s="242">
        <v>1468626</v>
      </c>
      <c r="AN37" s="242">
        <v>1346068</v>
      </c>
      <c r="AO37" s="242">
        <v>1483236</v>
      </c>
      <c r="AP37" s="242">
        <v>1386654</v>
      </c>
    </row>
    <row r="38" spans="1:42" ht="15" customHeight="1" x14ac:dyDescent="0.2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Z38" s="236" t="s">
        <v>207</v>
      </c>
      <c r="AA38" s="242">
        <v>23932607</v>
      </c>
      <c r="AB38" s="242">
        <v>19851154</v>
      </c>
      <c r="AC38" s="242">
        <v>23820669</v>
      </c>
      <c r="AD38" s="242">
        <v>23589473</v>
      </c>
      <c r="AF38" s="236" t="s">
        <v>207</v>
      </c>
      <c r="AG38" s="242">
        <v>17092661</v>
      </c>
      <c r="AH38" s="242">
        <v>15415920</v>
      </c>
      <c r="AI38" s="242">
        <v>17248759</v>
      </c>
      <c r="AJ38" s="242">
        <v>16524574</v>
      </c>
      <c r="AL38" s="236" t="s">
        <v>207</v>
      </c>
      <c r="AM38" s="242">
        <v>1482835</v>
      </c>
      <c r="AN38" s="242">
        <v>1295678</v>
      </c>
      <c r="AO38" s="242">
        <v>1498199</v>
      </c>
      <c r="AP38" s="242">
        <v>1474935</v>
      </c>
    </row>
    <row r="39" spans="1:42" ht="15" customHeight="1" x14ac:dyDescent="0.2">
      <c r="A39" s="23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Z39" s="236" t="s">
        <v>208</v>
      </c>
      <c r="AA39" s="242">
        <v>25421795</v>
      </c>
      <c r="AB39" s="242">
        <v>19456818</v>
      </c>
      <c r="AC39" s="242">
        <v>23325659</v>
      </c>
      <c r="AD39" s="242">
        <v>25966576</v>
      </c>
      <c r="AF39" s="236" t="s">
        <v>208</v>
      </c>
      <c r="AG39" s="242">
        <v>17842847</v>
      </c>
      <c r="AH39" s="242">
        <v>14370790</v>
      </c>
      <c r="AI39" s="242">
        <v>16358886</v>
      </c>
      <c r="AJ39" s="242">
        <v>17841436</v>
      </c>
      <c r="AL39" s="236" t="s">
        <v>208</v>
      </c>
      <c r="AM39" s="242">
        <v>1569777</v>
      </c>
      <c r="AN39" s="242">
        <v>1232285</v>
      </c>
      <c r="AO39" s="242">
        <v>1434774</v>
      </c>
      <c r="AP39" s="242">
        <v>1604300</v>
      </c>
    </row>
    <row r="40" spans="1:42" ht="15" customHeight="1" x14ac:dyDescent="0.2">
      <c r="A40" s="235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Z40" s="236" t="s">
        <v>209</v>
      </c>
      <c r="AA40" s="242">
        <v>23125768</v>
      </c>
      <c r="AB40" s="242">
        <v>20538508</v>
      </c>
      <c r="AC40" s="242">
        <v>23428423</v>
      </c>
      <c r="AD40" s="242">
        <v>23932527</v>
      </c>
      <c r="AF40" s="236" t="s">
        <v>209</v>
      </c>
      <c r="AG40" s="242">
        <v>16406477</v>
      </c>
      <c r="AH40" s="242">
        <v>15053681</v>
      </c>
      <c r="AI40" s="242">
        <v>16563394</v>
      </c>
      <c r="AJ40" s="242">
        <v>16148010</v>
      </c>
      <c r="AL40" s="236" t="s">
        <v>209</v>
      </c>
      <c r="AM40" s="242">
        <v>1459480</v>
      </c>
      <c r="AN40" s="242">
        <v>1272315</v>
      </c>
      <c r="AO40" s="242">
        <v>1478879</v>
      </c>
      <c r="AP40" s="242">
        <v>1474713</v>
      </c>
    </row>
    <row r="41" spans="1:42" ht="15" customHeight="1" x14ac:dyDescent="0.2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Z41" s="236" t="s">
        <v>210</v>
      </c>
      <c r="AA41" s="242">
        <v>24306034</v>
      </c>
      <c r="AB41" s="242">
        <v>22269168</v>
      </c>
      <c r="AC41" s="242">
        <v>23652061</v>
      </c>
      <c r="AD41" s="242">
        <v>23546583</v>
      </c>
      <c r="AF41" s="236" t="s">
        <v>210</v>
      </c>
      <c r="AG41" s="242">
        <v>17282258</v>
      </c>
      <c r="AH41" s="242">
        <v>16353888</v>
      </c>
      <c r="AI41" s="242">
        <v>17042833</v>
      </c>
      <c r="AJ41" s="242">
        <v>16416328</v>
      </c>
      <c r="AL41" s="236" t="s">
        <v>210</v>
      </c>
      <c r="AM41" s="242">
        <v>1551040</v>
      </c>
      <c r="AN41" s="242">
        <v>1405762</v>
      </c>
      <c r="AO41" s="242">
        <v>1554049</v>
      </c>
      <c r="AP41" s="242">
        <v>1518965</v>
      </c>
    </row>
    <row r="42" spans="1:42" ht="15" customHeight="1" x14ac:dyDescent="0.2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Z42" s="236" t="s">
        <v>211</v>
      </c>
      <c r="AA42" s="242">
        <v>21902550</v>
      </c>
      <c r="AB42" s="242">
        <v>21829983</v>
      </c>
      <c r="AC42" s="242">
        <v>23119760</v>
      </c>
      <c r="AD42" s="242"/>
      <c r="AF42" s="236" t="s">
        <v>211</v>
      </c>
      <c r="AG42" s="242">
        <v>16173912</v>
      </c>
      <c r="AH42" s="242">
        <v>16721585</v>
      </c>
      <c r="AI42" s="242">
        <v>16886911</v>
      </c>
      <c r="AJ42" s="242"/>
      <c r="AL42" s="236" t="s">
        <v>211</v>
      </c>
      <c r="AM42" s="242">
        <v>1468306</v>
      </c>
      <c r="AN42" s="242">
        <v>1449810</v>
      </c>
      <c r="AO42" s="242">
        <v>1522958</v>
      </c>
      <c r="AP42" s="242"/>
    </row>
    <row r="43" spans="1:42" ht="15" customHeight="1" x14ac:dyDescent="0.2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Z43" s="236" t="s">
        <v>212</v>
      </c>
      <c r="AA43" s="242">
        <v>21969911</v>
      </c>
      <c r="AB43" s="242">
        <v>21967773</v>
      </c>
      <c r="AC43" s="242">
        <v>22394269</v>
      </c>
      <c r="AD43" s="242"/>
      <c r="AF43" s="236" t="s">
        <v>212</v>
      </c>
      <c r="AG43" s="242">
        <v>15730480</v>
      </c>
      <c r="AH43" s="242">
        <v>16527782</v>
      </c>
      <c r="AI43" s="242">
        <v>15999030</v>
      </c>
      <c r="AJ43" s="242"/>
      <c r="AL43" s="236" t="s">
        <v>212</v>
      </c>
      <c r="AM43" s="242">
        <v>1426564</v>
      </c>
      <c r="AN43" s="242">
        <v>1425631</v>
      </c>
      <c r="AO43" s="242">
        <v>1468002</v>
      </c>
      <c r="AP43" s="242"/>
    </row>
    <row r="44" spans="1:42" ht="15" customHeight="1" x14ac:dyDescent="0.2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Z44" s="236" t="s">
        <v>213</v>
      </c>
      <c r="AA44" s="242">
        <v>23848860</v>
      </c>
      <c r="AB44" s="242">
        <v>23542586</v>
      </c>
      <c r="AC44" s="242">
        <v>23042069</v>
      </c>
      <c r="AD44" s="242"/>
      <c r="AF44" s="236" t="s">
        <v>213</v>
      </c>
      <c r="AG44" s="242">
        <v>16909291</v>
      </c>
      <c r="AH44" s="242">
        <v>17663441</v>
      </c>
      <c r="AI44" s="242">
        <v>16285920</v>
      </c>
      <c r="AJ44" s="242"/>
      <c r="AL44" s="236" t="s">
        <v>213</v>
      </c>
      <c r="AM44" s="242">
        <v>1531356</v>
      </c>
      <c r="AN44" s="242">
        <v>1533480</v>
      </c>
      <c r="AO44" s="242">
        <v>1458303</v>
      </c>
      <c r="AP44" s="242"/>
    </row>
    <row r="45" spans="1:42" ht="15" customHeight="1" x14ac:dyDescent="0.2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Z45" s="236" t="s">
        <v>214</v>
      </c>
      <c r="AA45" s="242">
        <v>21694089</v>
      </c>
      <c r="AB45" s="242">
        <v>23498333</v>
      </c>
      <c r="AC45" s="242">
        <v>23050267</v>
      </c>
      <c r="AD45" s="242"/>
      <c r="AF45" s="236" t="s">
        <v>214</v>
      </c>
      <c r="AG45" s="242">
        <v>15188037</v>
      </c>
      <c r="AH45" s="242">
        <v>17495635</v>
      </c>
      <c r="AI45" s="242">
        <v>16197439</v>
      </c>
      <c r="AJ45" s="242"/>
      <c r="AL45" s="236" t="s">
        <v>214</v>
      </c>
      <c r="AM45" s="242">
        <v>1355608</v>
      </c>
      <c r="AN45" s="242">
        <v>1493039</v>
      </c>
      <c r="AO45" s="242">
        <v>1476539</v>
      </c>
      <c r="AP45" s="242"/>
    </row>
    <row r="46" spans="1:42" ht="15" customHeight="1" x14ac:dyDescent="0.2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Z46" s="236" t="s">
        <v>215</v>
      </c>
      <c r="AA46" s="242">
        <v>20944890</v>
      </c>
      <c r="AB46" s="242">
        <v>23129018</v>
      </c>
      <c r="AC46" s="242">
        <v>23101926</v>
      </c>
      <c r="AD46" s="242"/>
      <c r="AF46" s="236" t="s">
        <v>215</v>
      </c>
      <c r="AG46" s="242">
        <v>15091336</v>
      </c>
      <c r="AH46" s="242">
        <v>17404768</v>
      </c>
      <c r="AI46" s="242">
        <v>16403302</v>
      </c>
      <c r="AJ46" s="242"/>
      <c r="AL46" s="236" t="s">
        <v>215</v>
      </c>
      <c r="AM46" s="242">
        <v>1342806</v>
      </c>
      <c r="AN46" s="242">
        <v>1495290</v>
      </c>
      <c r="AO46" s="242">
        <v>1479590</v>
      </c>
      <c r="AP46" s="242"/>
    </row>
    <row r="47" spans="1:42" ht="15" customHeight="1" x14ac:dyDescent="0.2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AB47" s="242"/>
      <c r="AC47" s="242"/>
      <c r="AD47" s="242"/>
      <c r="AH47" s="242"/>
      <c r="AI47" s="242"/>
      <c r="AJ47" s="242"/>
      <c r="AN47" s="242"/>
      <c r="AO47" s="242"/>
      <c r="AP47" s="242"/>
    </row>
    <row r="48" spans="1:42" ht="15" customHeight="1" x14ac:dyDescent="0.2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</row>
    <row r="49" spans="1:27" ht="15" customHeight="1" x14ac:dyDescent="0.2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</row>
    <row r="50" spans="1:27" ht="15" customHeight="1" x14ac:dyDescent="0.2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</row>
    <row r="51" spans="1:27" ht="15" customHeight="1" x14ac:dyDescent="0.2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</row>
    <row r="52" spans="1:27" ht="15" customHeight="1" x14ac:dyDescent="0.2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</row>
    <row r="53" spans="1:27" ht="15" customHeight="1" x14ac:dyDescent="0.2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</row>
    <row r="54" spans="1:27" ht="15" customHeight="1" x14ac:dyDescent="0.2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Z54" s="242"/>
      <c r="AA54" s="242"/>
    </row>
    <row r="55" spans="1:27" ht="15" customHeight="1" x14ac:dyDescent="0.2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Z55" s="242"/>
      <c r="AA55" s="242"/>
    </row>
    <row r="56" spans="1:27" ht="15" customHeight="1" x14ac:dyDescent="0.2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Z56" s="242"/>
      <c r="AA56" s="242"/>
    </row>
    <row r="57" spans="1:27" ht="15" customHeight="1" x14ac:dyDescent="0.2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Z57" s="242"/>
      <c r="AA57" s="242"/>
    </row>
    <row r="58" spans="1:27" ht="15" customHeight="1" x14ac:dyDescent="0.2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Z58" s="242"/>
      <c r="AA58" s="242"/>
    </row>
    <row r="59" spans="1:27" ht="15" customHeight="1" x14ac:dyDescent="0.2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Z59" s="242"/>
      <c r="AA59" s="242"/>
    </row>
    <row r="60" spans="1:27" ht="15" customHeight="1" x14ac:dyDescent="0.25">
      <c r="B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Z60" s="242"/>
      <c r="AA60" s="242"/>
    </row>
    <row r="61" spans="1:27" ht="15" customHeight="1" x14ac:dyDescent="0.25">
      <c r="B61" s="137"/>
      <c r="H61" s="18"/>
      <c r="I61" s="19"/>
      <c r="J61" s="18"/>
      <c r="K61" s="18"/>
      <c r="L61" s="19"/>
      <c r="M61" s="19"/>
      <c r="N61" s="18"/>
      <c r="O61" s="18"/>
      <c r="P61" s="19"/>
      <c r="Q61" s="26"/>
      <c r="Z61" s="242"/>
      <c r="AA61" s="242"/>
    </row>
    <row r="62" spans="1:27" ht="15" customHeight="1" x14ac:dyDescent="0.25">
      <c r="B62" s="137"/>
      <c r="H62"/>
      <c r="I62"/>
      <c r="J62" s="19"/>
      <c r="K62" s="19"/>
      <c r="L62" s="19"/>
      <c r="M62"/>
      <c r="N62" s="19"/>
      <c r="O62" s="19"/>
      <c r="P62" s="19"/>
      <c r="Q62" s="19"/>
      <c r="Z62" s="242"/>
      <c r="AA62" s="242"/>
    </row>
    <row r="63" spans="1:27" ht="15" customHeight="1" x14ac:dyDescent="0.25">
      <c r="B63" s="137"/>
      <c r="H63"/>
      <c r="I63"/>
      <c r="J63" s="137"/>
      <c r="K63" s="137"/>
      <c r="L63" s="137"/>
      <c r="M63"/>
      <c r="N63" s="137"/>
      <c r="O63" s="137"/>
      <c r="P63" s="137"/>
      <c r="Q63" s="137"/>
      <c r="Z63" s="242"/>
      <c r="AA63" s="242"/>
    </row>
    <row r="64" spans="1:27" ht="15" customHeight="1" x14ac:dyDescent="0.25">
      <c r="B64" s="137"/>
      <c r="C64" s="137"/>
      <c r="D64" s="137"/>
      <c r="E64" s="137"/>
      <c r="F64" s="137"/>
      <c r="G64" s="137"/>
      <c r="H64"/>
      <c r="I64" s="137"/>
      <c r="J64" s="137"/>
      <c r="K64" s="137"/>
      <c r="L64" s="137"/>
      <c r="M64" s="137"/>
      <c r="N64" s="137"/>
      <c r="O64" s="137"/>
      <c r="P64" s="137"/>
      <c r="Q64" s="137"/>
      <c r="Z64" s="242"/>
      <c r="AA64" s="242"/>
    </row>
    <row r="65" spans="2:27" ht="15" customHeight="1" x14ac:dyDescent="0.25"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Z65" s="242"/>
      <c r="AA65" s="242"/>
    </row>
    <row r="66" spans="2:27" ht="15" customHeight="1" x14ac:dyDescent="0.25">
      <c r="B66" s="137"/>
      <c r="C66" s="19"/>
      <c r="D66" s="18"/>
      <c r="E66" s="18"/>
      <c r="F66" s="19"/>
      <c r="G66" s="26"/>
      <c r="H66" s="18"/>
      <c r="I66" s="19"/>
      <c r="J66" s="18"/>
      <c r="K66" s="18"/>
      <c r="L66" s="19"/>
      <c r="M66" s="19"/>
      <c r="N66" s="18"/>
      <c r="O66" s="18"/>
      <c r="P66" s="19"/>
      <c r="Q66" s="26"/>
    </row>
    <row r="67" spans="2:27" ht="15" customHeight="1" x14ac:dyDescent="0.25">
      <c r="B67" s="137"/>
      <c r="C67"/>
      <c r="D67" s="19"/>
      <c r="E67" s="19"/>
      <c r="F67" s="19"/>
      <c r="G67" s="19"/>
      <c r="H67"/>
      <c r="I67"/>
      <c r="J67" s="19"/>
      <c r="K67" s="19"/>
      <c r="L67" s="19"/>
      <c r="M67"/>
      <c r="N67" s="19"/>
      <c r="O67" s="19"/>
      <c r="P67" s="19"/>
      <c r="Q67" s="19"/>
    </row>
    <row r="68" spans="2:27" ht="15" customHeight="1" x14ac:dyDescent="0.25">
      <c r="B68" s="137"/>
      <c r="C68"/>
      <c r="D68" s="137"/>
      <c r="E68" s="137"/>
      <c r="F68" s="137"/>
      <c r="G68" s="137"/>
      <c r="H68"/>
      <c r="I68"/>
      <c r="J68" s="137"/>
      <c r="K68" s="137"/>
      <c r="L68" s="137"/>
      <c r="M68"/>
      <c r="N68" s="137"/>
      <c r="O68" s="137"/>
      <c r="P68" s="137"/>
      <c r="Q68" s="13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F4880-E3FD-4F04-BB5F-526DE6241DEA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30" customWidth="1"/>
    <col min="2" max="8" width="11.5703125" style="230" customWidth="1"/>
    <col min="9" max="9" width="3.7109375" style="230" customWidth="1"/>
    <col min="10" max="16" width="11.5703125" style="230" customWidth="1"/>
    <col min="17" max="17" width="3.7109375" style="230" customWidth="1"/>
    <col min="18" max="25" width="11.5703125" style="230" customWidth="1"/>
    <col min="26" max="27" width="12.85546875" style="246" customWidth="1"/>
    <col min="28" max="29" width="12.85546875" style="247" customWidth="1"/>
    <col min="30" max="31" width="12.85546875" style="246" customWidth="1"/>
    <col min="32" max="33" width="12.85546875" style="247" customWidth="1"/>
    <col min="34" max="35" width="12.85546875" style="246" customWidth="1"/>
    <col min="36" max="37" width="12.85546875" style="247" customWidth="1"/>
    <col min="38" max="43" width="12.85546875" style="246" customWidth="1"/>
    <col min="44" max="63" width="12.85546875" style="230" customWidth="1"/>
    <col min="64" max="16384" width="11.42578125" style="230"/>
  </cols>
  <sheetData>
    <row r="1" spans="1:39" ht="26.25" x14ac:dyDescent="0.25">
      <c r="B1" s="234" t="s">
        <v>219</v>
      </c>
      <c r="C1" s="243"/>
      <c r="D1" s="243"/>
      <c r="E1" s="243"/>
      <c r="F1" s="243"/>
      <c r="G1" s="243"/>
      <c r="H1" s="243"/>
      <c r="I1" s="243"/>
      <c r="J1" s="243"/>
      <c r="K1" s="243"/>
      <c r="T1" s="244"/>
      <c r="U1" s="244"/>
      <c r="V1" s="244"/>
      <c r="W1" s="244"/>
      <c r="X1" s="244"/>
      <c r="Y1" s="244"/>
      <c r="Z1" s="245" t="s">
        <v>220</v>
      </c>
    </row>
    <row r="2" spans="1:39" ht="15" customHeight="1" x14ac:dyDescent="0.25">
      <c r="A2" s="244"/>
      <c r="B2" s="244"/>
      <c r="C2" s="244"/>
      <c r="D2" s="244"/>
      <c r="E2" s="244"/>
      <c r="F2" s="244"/>
      <c r="G2" s="244"/>
      <c r="H2" s="244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44"/>
      <c r="U2" s="244"/>
      <c r="V2" s="244"/>
      <c r="W2" s="244"/>
      <c r="X2" s="244"/>
      <c r="Y2" s="244"/>
      <c r="Z2" s="245" t="s">
        <v>221</v>
      </c>
    </row>
    <row r="3" spans="1:39" ht="15" customHeight="1" x14ac:dyDescent="0.25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5" t="s">
        <v>222</v>
      </c>
    </row>
    <row r="4" spans="1:39" ht="15" customHeight="1" x14ac:dyDescent="0.25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Y4" s="244"/>
      <c r="Z4" s="245" t="s">
        <v>223</v>
      </c>
    </row>
    <row r="5" spans="1:39" ht="15" customHeight="1" x14ac:dyDescent="0.25">
      <c r="A5" s="244"/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Y5" s="244"/>
      <c r="AE5" s="248"/>
    </row>
    <row r="6" spans="1:39" ht="15" customHeight="1" x14ac:dyDescent="0.25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39" t="s">
        <v>172</v>
      </c>
      <c r="Y6" s="244"/>
      <c r="Z6" s="248" t="s">
        <v>201</v>
      </c>
      <c r="AA6" s="247"/>
      <c r="AC6" s="246"/>
      <c r="AD6" s="248" t="s">
        <v>202</v>
      </c>
      <c r="AE6" s="247"/>
      <c r="AG6" s="246"/>
      <c r="AH6" s="248" t="s">
        <v>203</v>
      </c>
      <c r="AI6" s="247"/>
      <c r="AK6" s="246"/>
    </row>
    <row r="7" spans="1:39" ht="15" customHeight="1" thickBot="1" x14ac:dyDescent="0.3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AA7" s="249">
        <v>2021</v>
      </c>
      <c r="AB7" s="249">
        <v>2022</v>
      </c>
      <c r="AC7" s="246"/>
      <c r="AE7" s="249">
        <v>2021</v>
      </c>
      <c r="AF7" s="249">
        <v>2022</v>
      </c>
      <c r="AG7" s="246"/>
      <c r="AI7" s="249">
        <v>2021</v>
      </c>
      <c r="AJ7" s="249">
        <v>2022</v>
      </c>
      <c r="AK7" s="246"/>
    </row>
    <row r="8" spans="1:39" ht="15" customHeight="1" x14ac:dyDescent="0.2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6" t="s">
        <v>204</v>
      </c>
      <c r="AA8" s="247">
        <v>-7.2201224602575137E-2</v>
      </c>
      <c r="AB8" s="247">
        <v>0.10032763489485419</v>
      </c>
      <c r="AC8" s="246"/>
      <c r="AD8" s="246" t="s">
        <v>204</v>
      </c>
      <c r="AE8" s="247">
        <v>-0.17792630991703062</v>
      </c>
      <c r="AF8" s="247">
        <v>0.14856750269498575</v>
      </c>
      <c r="AG8" s="246"/>
      <c r="AH8" s="246" t="s">
        <v>204</v>
      </c>
      <c r="AI8" s="247">
        <v>-8.8871832047763069E-2</v>
      </c>
      <c r="AJ8" s="247">
        <v>0.26391040888376266</v>
      </c>
      <c r="AK8" s="246"/>
      <c r="AL8" s="250" t="s">
        <v>224</v>
      </c>
      <c r="AM8" s="251">
        <v>2022</v>
      </c>
    </row>
    <row r="9" spans="1:39" ht="15" customHeight="1" thickBot="1" x14ac:dyDescent="0.3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6" t="s">
        <v>205</v>
      </c>
      <c r="AA9" s="247">
        <v>-6.6668414505015788E-2</v>
      </c>
      <c r="AB9" s="247">
        <v>9.3288286965419326E-2</v>
      </c>
      <c r="AC9" s="246"/>
      <c r="AD9" s="246" t="s">
        <v>205</v>
      </c>
      <c r="AE9" s="247">
        <v>-0.15681915443965877</v>
      </c>
      <c r="AF9" s="247">
        <v>0.14900524483073341</v>
      </c>
      <c r="AG9" s="246"/>
      <c r="AH9" s="246" t="s">
        <v>205</v>
      </c>
      <c r="AI9" s="247">
        <v>-7.108549272914047E-2</v>
      </c>
      <c r="AJ9" s="247">
        <v>0.24027416704411322</v>
      </c>
      <c r="AK9" s="246"/>
      <c r="AL9" s="252" t="s">
        <v>225</v>
      </c>
      <c r="AM9" s="253">
        <v>2021</v>
      </c>
    </row>
    <row r="10" spans="1:39" ht="15" customHeight="1" x14ac:dyDescent="0.2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6" t="s">
        <v>206</v>
      </c>
      <c r="AA10" s="247">
        <v>-2.8344070185333834E-2</v>
      </c>
      <c r="AB10" s="247">
        <v>5.6148488778304542E-2</v>
      </c>
      <c r="AC10" s="246"/>
      <c r="AD10" s="246" t="s">
        <v>206</v>
      </c>
      <c r="AE10" s="247">
        <v>-0.11696213495499108</v>
      </c>
      <c r="AF10" s="247">
        <v>0.11245768695199644</v>
      </c>
      <c r="AG10" s="246"/>
      <c r="AH10" s="246" t="s">
        <v>206</v>
      </c>
      <c r="AI10" s="247">
        <v>-1.7593952076477848E-2</v>
      </c>
      <c r="AJ10" s="247">
        <v>0.1387519431196732</v>
      </c>
      <c r="AK10" s="246"/>
    </row>
    <row r="11" spans="1:39" ht="15" customHeight="1" x14ac:dyDescent="0.2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6" t="s">
        <v>207</v>
      </c>
      <c r="AA11" s="247">
        <v>-5.7325572809745044E-4</v>
      </c>
      <c r="AB11" s="247">
        <v>5.8997513498875519E-2</v>
      </c>
      <c r="AC11" s="246"/>
      <c r="AD11" s="246" t="s">
        <v>207</v>
      </c>
      <c r="AE11" s="247">
        <v>-0.11595235834858542</v>
      </c>
      <c r="AF11" s="247">
        <v>0.13223409586123908</v>
      </c>
      <c r="AG11" s="246"/>
      <c r="AH11" s="246" t="s">
        <v>207</v>
      </c>
      <c r="AI11" s="247">
        <v>3.3997020675711698E-2</v>
      </c>
      <c r="AJ11" s="247">
        <v>0.12524430974707529</v>
      </c>
      <c r="AK11" s="246"/>
    </row>
    <row r="12" spans="1:39" ht="15" customHeight="1" x14ac:dyDescent="0.2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6" t="s">
        <v>208</v>
      </c>
      <c r="AA12" s="247">
        <v>3.390670658299328E-2</v>
      </c>
      <c r="AB12" s="247">
        <v>7.3313610554215536E-2</v>
      </c>
      <c r="AC12" s="246"/>
      <c r="AD12" s="246" t="s">
        <v>208</v>
      </c>
      <c r="AE12" s="247">
        <v>-7.7024265100422581E-2</v>
      </c>
      <c r="AF12" s="247">
        <v>0.12498097655058843</v>
      </c>
      <c r="AG12" s="246"/>
      <c r="AH12" s="246" t="s">
        <v>208</v>
      </c>
      <c r="AI12" s="247">
        <v>8.9313646457463564E-2</v>
      </c>
      <c r="AJ12" s="247">
        <v>0.13890323046813166</v>
      </c>
      <c r="AK12" s="246"/>
    </row>
    <row r="13" spans="1:39" ht="15" customHeight="1" x14ac:dyDescent="0.2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6" t="s">
        <v>209</v>
      </c>
      <c r="AA13" s="247">
        <v>4.6953426504110073E-2</v>
      </c>
      <c r="AB13" s="247">
        <v>7.3439596797486642E-2</v>
      </c>
      <c r="AC13" s="246"/>
      <c r="AD13" s="246" t="s">
        <v>209</v>
      </c>
      <c r="AE13" s="247">
        <v>-5.9606414433635138E-2</v>
      </c>
      <c r="AF13" s="247">
        <v>0.12482933296494295</v>
      </c>
      <c r="AG13" s="246"/>
      <c r="AH13" s="246" t="s">
        <v>209</v>
      </c>
      <c r="AI13" s="247">
        <v>0.1047887990879228</v>
      </c>
      <c r="AJ13" s="247">
        <v>0.1370323317680443</v>
      </c>
      <c r="AK13" s="246"/>
    </row>
    <row r="14" spans="1:39" ht="15" customHeight="1" x14ac:dyDescent="0.2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6" t="s">
        <v>210</v>
      </c>
      <c r="AA14" s="247">
        <v>5.321626473091072E-2</v>
      </c>
      <c r="AB14" s="247">
        <v>6.9328686383827859E-2</v>
      </c>
      <c r="AC14" s="246"/>
      <c r="AD14" s="246" t="s">
        <v>210</v>
      </c>
      <c r="AE14" s="247">
        <v>-4.2766537305600705E-2</v>
      </c>
      <c r="AF14" s="247">
        <v>0.12420096505996853</v>
      </c>
      <c r="AG14" s="246"/>
      <c r="AH14" s="246" t="s">
        <v>210</v>
      </c>
      <c r="AI14" s="247">
        <v>0.12234334972297461</v>
      </c>
      <c r="AJ14" s="247">
        <v>0.12142355404340237</v>
      </c>
      <c r="AK14" s="246"/>
    </row>
    <row r="15" spans="1:39" ht="15" customHeight="1" x14ac:dyDescent="0.2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6" t="s">
        <v>211</v>
      </c>
      <c r="AA15" s="247">
        <v>6.3655221527360764E-2</v>
      </c>
      <c r="AC15" s="246"/>
      <c r="AD15" s="246" t="s">
        <v>211</v>
      </c>
      <c r="AE15" s="247">
        <v>-1.5460735481822497E-2</v>
      </c>
      <c r="AG15" s="246"/>
      <c r="AH15" s="246" t="s">
        <v>211</v>
      </c>
      <c r="AI15" s="247">
        <v>0.14209143876768907</v>
      </c>
      <c r="AK15" s="246"/>
    </row>
    <row r="16" spans="1:39" ht="15" customHeight="1" x14ac:dyDescent="0.2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6" t="s">
        <v>212</v>
      </c>
      <c r="AA16" s="247">
        <v>6.0889961969038495E-2</v>
      </c>
      <c r="AC16" s="246"/>
      <c r="AD16" s="246" t="s">
        <v>212</v>
      </c>
      <c r="AE16" s="247">
        <v>-6.2521025784393206E-3</v>
      </c>
      <c r="AG16" s="246"/>
      <c r="AH16" s="246" t="s">
        <v>212</v>
      </c>
      <c r="AI16" s="247">
        <v>0.12490043182571028</v>
      </c>
      <c r="AK16" s="246"/>
    </row>
    <row r="17" spans="1:37" ht="15" customHeight="1" x14ac:dyDescent="0.2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6" t="s">
        <v>213</v>
      </c>
      <c r="AA17" s="247">
        <v>5.6689476150910849E-2</v>
      </c>
      <c r="AC17" s="246"/>
      <c r="AD17" s="246" t="s">
        <v>213</v>
      </c>
      <c r="AE17" s="247">
        <v>2.9161693914144847E-3</v>
      </c>
      <c r="AG17" s="246"/>
      <c r="AH17" s="246" t="s">
        <v>213</v>
      </c>
      <c r="AI17" s="247">
        <v>0.11001445710713412</v>
      </c>
      <c r="AK17" s="246"/>
    </row>
    <row r="18" spans="1:37" ht="15" customHeight="1" x14ac:dyDescent="0.2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6" t="s">
        <v>214</v>
      </c>
      <c r="AA18" s="247">
        <v>5.5744720786396015E-2</v>
      </c>
      <c r="AC18" s="246"/>
      <c r="AD18" s="246" t="s">
        <v>214</v>
      </c>
      <c r="AE18" s="247">
        <v>1.8766975941681495E-2</v>
      </c>
      <c r="AG18" s="246"/>
      <c r="AH18" s="246" t="s">
        <v>214</v>
      </c>
      <c r="AI18" s="247">
        <v>9.4031503256254603E-2</v>
      </c>
      <c r="AK18" s="246"/>
    </row>
    <row r="19" spans="1:37" ht="15" customHeight="1" x14ac:dyDescent="0.2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6" t="s">
        <v>215</v>
      </c>
      <c r="AA19" s="247">
        <v>5.608495042650645E-2</v>
      </c>
      <c r="AC19" s="246"/>
      <c r="AD19" s="246" t="s">
        <v>215</v>
      </c>
      <c r="AE19" s="247">
        <v>2.3705487428082678E-2</v>
      </c>
      <c r="AG19" s="246"/>
      <c r="AH19" s="246" t="s">
        <v>215</v>
      </c>
      <c r="AI19" s="247">
        <v>0.10195977755221521</v>
      </c>
      <c r="AK19" s="246"/>
    </row>
    <row r="20" spans="1:37" ht="15" customHeight="1" x14ac:dyDescent="0.2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AA20" s="247"/>
      <c r="AC20" s="246"/>
      <c r="AE20" s="247"/>
      <c r="AG20" s="246"/>
      <c r="AI20" s="247"/>
      <c r="AK20" s="246"/>
    </row>
    <row r="21" spans="1:37" ht="15" customHeight="1" x14ac:dyDescent="0.2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AA21" s="247"/>
      <c r="AC21" s="246"/>
      <c r="AE21" s="247"/>
      <c r="AG21" s="246"/>
      <c r="AI21" s="247"/>
      <c r="AK21" s="246"/>
    </row>
    <row r="22" spans="1:37" ht="15" customHeight="1" x14ac:dyDescent="0.2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AA22" s="247"/>
      <c r="AC22" s="246"/>
      <c r="AE22" s="247"/>
      <c r="AG22" s="246"/>
      <c r="AI22" s="247"/>
      <c r="AK22" s="246"/>
    </row>
    <row r="23" spans="1:37" ht="15" customHeight="1" x14ac:dyDescent="0.2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AA23" s="247"/>
      <c r="AC23" s="246"/>
      <c r="AE23" s="247"/>
      <c r="AG23" s="246"/>
      <c r="AI23" s="247"/>
      <c r="AK23" s="246"/>
    </row>
    <row r="24" spans="1:37" ht="15" customHeight="1" x14ac:dyDescent="0.2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AA24" s="247"/>
      <c r="AC24" s="246"/>
      <c r="AE24" s="247"/>
      <c r="AG24" s="246"/>
      <c r="AI24" s="247"/>
      <c r="AK24" s="246"/>
    </row>
    <row r="25" spans="1:37" ht="15" customHeight="1" x14ac:dyDescent="0.2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AA25" s="247"/>
      <c r="AC25" s="246"/>
      <c r="AE25" s="247"/>
      <c r="AG25" s="246"/>
      <c r="AI25" s="247"/>
      <c r="AK25" s="246"/>
    </row>
    <row r="26" spans="1:37" ht="15" customHeight="1" x14ac:dyDescent="0.2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AA26" s="247"/>
      <c r="AC26" s="246"/>
      <c r="AE26" s="247"/>
      <c r="AG26" s="246"/>
      <c r="AI26" s="247"/>
      <c r="AK26" s="246"/>
    </row>
    <row r="27" spans="1:37" ht="15" customHeight="1" x14ac:dyDescent="0.2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AA27" s="247"/>
      <c r="AC27" s="246"/>
      <c r="AE27" s="247"/>
      <c r="AG27" s="246"/>
      <c r="AI27" s="247"/>
      <c r="AK27" s="246"/>
    </row>
    <row r="28" spans="1:37" ht="15" customHeight="1" x14ac:dyDescent="0.2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AA28" s="247"/>
      <c r="AC28" s="246"/>
      <c r="AE28" s="247"/>
      <c r="AG28" s="246"/>
      <c r="AI28" s="247"/>
      <c r="AK28" s="246"/>
    </row>
    <row r="29" spans="1:37" ht="15" customHeight="1" x14ac:dyDescent="0.2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  <c r="AA29" s="247"/>
      <c r="AC29" s="246"/>
      <c r="AE29" s="247"/>
      <c r="AG29" s="246"/>
      <c r="AI29" s="247"/>
      <c r="AK29" s="246"/>
    </row>
    <row r="30" spans="1:37" ht="15" customHeight="1" x14ac:dyDescent="0.2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AA30" s="247"/>
      <c r="AC30" s="246"/>
      <c r="AE30" s="247"/>
      <c r="AG30" s="246"/>
      <c r="AI30" s="247"/>
      <c r="AK30" s="246"/>
    </row>
    <row r="31" spans="1:37" ht="15" customHeight="1" x14ac:dyDescent="0.2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AA31" s="247"/>
      <c r="AC31" s="246"/>
      <c r="AE31" s="247"/>
      <c r="AG31" s="246"/>
      <c r="AI31" s="247"/>
      <c r="AK31" s="246"/>
    </row>
    <row r="32" spans="1:37" ht="15" customHeight="1" x14ac:dyDescent="0.2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AA32" s="247"/>
      <c r="AC32" s="246"/>
      <c r="AE32" s="247"/>
      <c r="AG32" s="246"/>
      <c r="AI32" s="247"/>
      <c r="AK32" s="246"/>
    </row>
    <row r="33" spans="1:39" ht="15" customHeight="1" x14ac:dyDescent="0.2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8" t="s">
        <v>216</v>
      </c>
      <c r="AA33" s="247"/>
      <c r="AC33" s="246"/>
      <c r="AD33" s="248" t="s">
        <v>217</v>
      </c>
      <c r="AE33" s="247"/>
      <c r="AG33" s="246"/>
      <c r="AH33" s="248" t="s">
        <v>218</v>
      </c>
      <c r="AI33" s="247"/>
      <c r="AK33" s="246"/>
    </row>
    <row r="34" spans="1:39" ht="15" customHeight="1" thickBot="1" x14ac:dyDescent="0.3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AA34" s="249">
        <v>2021</v>
      </c>
      <c r="AB34" s="249">
        <v>2022</v>
      </c>
      <c r="AC34" s="246"/>
      <c r="AE34" s="249">
        <v>2021</v>
      </c>
      <c r="AF34" s="249">
        <v>2022</v>
      </c>
      <c r="AG34" s="246"/>
      <c r="AI34" s="249">
        <v>2021</v>
      </c>
      <c r="AJ34" s="249">
        <v>2022</v>
      </c>
      <c r="AK34" s="246"/>
    </row>
    <row r="35" spans="1:39" ht="15" customHeight="1" x14ac:dyDescent="0.2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6" t="s">
        <v>204</v>
      </c>
      <c r="AA35" s="247">
        <v>1.107712372789095E-2</v>
      </c>
      <c r="AB35" s="247">
        <v>1.3617729202092192E-2</v>
      </c>
      <c r="AC35" s="246"/>
      <c r="AD35" s="246" t="s">
        <v>204</v>
      </c>
      <c r="AE35" s="247">
        <v>5.7702178807125935E-2</v>
      </c>
      <c r="AF35" s="247">
        <v>-4.2899690826657774E-2</v>
      </c>
      <c r="AG35" s="246"/>
      <c r="AH35" s="246" t="s">
        <v>204</v>
      </c>
      <c r="AI35" s="247">
        <v>3.5561986624737897E-2</v>
      </c>
      <c r="AJ35" s="247">
        <v>-1.7596698122723069E-2</v>
      </c>
      <c r="AK35" s="246"/>
      <c r="AL35" s="250" t="s">
        <v>226</v>
      </c>
      <c r="AM35" s="251">
        <v>2022</v>
      </c>
    </row>
    <row r="36" spans="1:39" ht="15" customHeight="1" thickBot="1" x14ac:dyDescent="0.3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46" t="s">
        <v>205</v>
      </c>
      <c r="AA36" s="247">
        <v>-2.6407888128539979E-3</v>
      </c>
      <c r="AB36" s="247">
        <v>5.0830838375992473E-3</v>
      </c>
      <c r="AC36" s="246"/>
      <c r="AD36" s="246" t="s">
        <v>205</v>
      </c>
      <c r="AE36" s="247">
        <v>3.552762386362019E-2</v>
      </c>
      <c r="AF36" s="247">
        <v>-4.7422795923507836E-2</v>
      </c>
      <c r="AG36" s="246"/>
      <c r="AH36" s="246" t="s">
        <v>205</v>
      </c>
      <c r="AI36" s="247">
        <v>1.2245191833654018E-2</v>
      </c>
      <c r="AJ36" s="247">
        <v>-1.5256137090447481E-2</v>
      </c>
      <c r="AK36" s="246"/>
      <c r="AL36" s="252" t="s">
        <v>227</v>
      </c>
      <c r="AM36" s="253">
        <v>2021</v>
      </c>
    </row>
    <row r="37" spans="1:39" ht="15" customHeight="1" x14ac:dyDescent="0.2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6" t="s">
        <v>206</v>
      </c>
      <c r="AA37" s="247">
        <v>2.8855395171990778E-2</v>
      </c>
      <c r="AB37" s="247">
        <v>-1.284478356427286E-2</v>
      </c>
      <c r="AC37" s="246"/>
      <c r="AD37" s="246" t="s">
        <v>206</v>
      </c>
      <c r="AE37" s="247">
        <v>5.0681658217141885E-2</v>
      </c>
      <c r="AF37" s="247">
        <v>-5.55630587123494E-2</v>
      </c>
      <c r="AG37" s="246"/>
      <c r="AH37" s="246" t="s">
        <v>206</v>
      </c>
      <c r="AI37" s="247">
        <v>4.1217445412865886E-2</v>
      </c>
      <c r="AJ37" s="247">
        <v>-3.2306988207925116E-2</v>
      </c>
      <c r="AK37" s="246"/>
    </row>
    <row r="38" spans="1:39" ht="15" customHeight="1" x14ac:dyDescent="0.2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6" t="s">
        <v>207</v>
      </c>
      <c r="AA38" s="247">
        <v>6.8715312845533699E-2</v>
      </c>
      <c r="AB38" s="247">
        <v>-1.2023722822037683E-2</v>
      </c>
      <c r="AC38" s="246"/>
      <c r="AD38" s="246" t="s">
        <v>207</v>
      </c>
      <c r="AE38" s="247">
        <v>6.7634882360427612E-2</v>
      </c>
      <c r="AF38" s="247">
        <v>-5.2026269293068451E-2</v>
      </c>
      <c r="AG38" s="246"/>
      <c r="AH38" s="246" t="s">
        <v>207</v>
      </c>
      <c r="AI38" s="247">
        <v>6.8522051849220555E-2</v>
      </c>
      <c r="AJ38" s="247">
        <v>-2.7999117117938396E-2</v>
      </c>
      <c r="AK38" s="246"/>
    </row>
    <row r="39" spans="1:39" ht="15" customHeight="1" x14ac:dyDescent="0.2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6" t="s">
        <v>208</v>
      </c>
      <c r="AA39" s="247">
        <v>9.2903636992539868E-2</v>
      </c>
      <c r="AB39" s="247">
        <v>1.3513406253361638E-2</v>
      </c>
      <c r="AC39" s="246"/>
      <c r="AD39" s="246" t="s">
        <v>208</v>
      </c>
      <c r="AE39" s="247">
        <v>8.0935625370566977E-2</v>
      </c>
      <c r="AF39" s="247">
        <v>-2.376697641821451E-2</v>
      </c>
      <c r="AG39" s="246"/>
      <c r="AH39" s="246" t="s">
        <v>208</v>
      </c>
      <c r="AI39" s="247">
        <v>8.6158597028014441E-2</v>
      </c>
      <c r="AJ39" s="247">
        <v>8.4440500189259633E-4</v>
      </c>
      <c r="AK39" s="246"/>
    </row>
    <row r="40" spans="1:39" ht="15" customHeight="1" x14ac:dyDescent="0.2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46" t="s">
        <v>209</v>
      </c>
      <c r="AA40" s="247">
        <v>0.10074488478716503</v>
      </c>
      <c r="AB40" s="247">
        <v>1.4873865078394033E-2</v>
      </c>
      <c r="AC40" s="246"/>
      <c r="AD40" s="246" t="s">
        <v>209</v>
      </c>
      <c r="AE40" s="247">
        <v>8.4121339467344292E-2</v>
      </c>
      <c r="AF40" s="247">
        <v>-2.3986076114950662E-2</v>
      </c>
      <c r="AG40" s="246"/>
      <c r="AH40" s="246" t="s">
        <v>209</v>
      </c>
      <c r="AI40" s="247">
        <v>9.8328483445521045E-2</v>
      </c>
      <c r="AJ40" s="247">
        <v>2.2550924456453457E-4</v>
      </c>
      <c r="AK40" s="246"/>
    </row>
    <row r="41" spans="1:39" ht="15" customHeight="1" x14ac:dyDescent="0.2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46" t="s">
        <v>210</v>
      </c>
      <c r="AA41" s="247">
        <v>9.4909456423107053E-2</v>
      </c>
      <c r="AB41" s="247">
        <v>1.2042047645319798E-2</v>
      </c>
      <c r="AC41" s="246"/>
      <c r="AD41" s="246" t="s">
        <v>210</v>
      </c>
      <c r="AE41" s="247">
        <v>7.7750834127204627E-2</v>
      </c>
      <c r="AF41" s="247">
        <v>-2.5859921395592948E-2</v>
      </c>
      <c r="AG41" s="246"/>
      <c r="AH41" s="246" t="s">
        <v>210</v>
      </c>
      <c r="AI41" s="247">
        <v>9.940200064407477E-2</v>
      </c>
      <c r="AJ41" s="247">
        <v>-3.2136817372885674E-3</v>
      </c>
      <c r="AK41" s="246"/>
    </row>
    <row r="42" spans="1:39" ht="15" customHeight="1" x14ac:dyDescent="0.2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6" t="s">
        <v>211</v>
      </c>
      <c r="AA42" s="247">
        <v>9.0290162283593392E-2</v>
      </c>
      <c r="AC42" s="246"/>
      <c r="AD42" s="246" t="s">
        <v>211</v>
      </c>
      <c r="AE42" s="247">
        <v>6.8637918315036045E-2</v>
      </c>
      <c r="AG42" s="246"/>
      <c r="AH42" s="246" t="s">
        <v>211</v>
      </c>
      <c r="AI42" s="247">
        <v>9.2844062944951983E-2</v>
      </c>
      <c r="AK42" s="246"/>
    </row>
    <row r="43" spans="1:39" ht="15" customHeight="1" x14ac:dyDescent="0.2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6" t="s">
        <v>212</v>
      </c>
      <c r="AA43" s="247">
        <v>8.2150303625241602E-2</v>
      </c>
      <c r="AC43" s="246"/>
      <c r="AD43" s="246" t="s">
        <v>212</v>
      </c>
      <c r="AE43" s="247">
        <v>5.6846746119525449E-2</v>
      </c>
      <c r="AG43" s="246"/>
      <c r="AH43" s="246" t="s">
        <v>212</v>
      </c>
      <c r="AI43" s="247">
        <v>8.5496124241785196E-2</v>
      </c>
      <c r="AK43" s="246"/>
    </row>
    <row r="44" spans="1:39" ht="15" customHeight="1" x14ac:dyDescent="0.2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6" t="s">
        <v>213</v>
      </c>
      <c r="AA44" s="247">
        <v>7.0817381667195894E-2</v>
      </c>
      <c r="AC44" s="246"/>
      <c r="AD44" s="246" t="s">
        <v>213</v>
      </c>
      <c r="AE44" s="247">
        <v>4.1841214184188825E-2</v>
      </c>
      <c r="AG44" s="246"/>
      <c r="AH44" s="246" t="s">
        <v>213</v>
      </c>
      <c r="AI44" s="247">
        <v>7.0526888604864404E-2</v>
      </c>
      <c r="AK44" s="246"/>
    </row>
    <row r="45" spans="1:39" ht="15" customHeight="1" x14ac:dyDescent="0.2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46" t="s">
        <v>214</v>
      </c>
      <c r="AA45" s="247">
        <v>6.1954659598844726E-2</v>
      </c>
      <c r="AC45" s="246"/>
      <c r="AD45" s="246" t="s">
        <v>214</v>
      </c>
      <c r="AE45" s="247">
        <v>3.0319697512395861E-2</v>
      </c>
      <c r="AG45" s="246"/>
      <c r="AH45" s="246" t="s">
        <v>214</v>
      </c>
      <c r="AI45" s="247">
        <v>6.2552353605993996E-2</v>
      </c>
      <c r="AK45" s="246"/>
    </row>
    <row r="46" spans="1:39" ht="15" customHeight="1" x14ac:dyDescent="0.2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6" t="s">
        <v>215</v>
      </c>
      <c r="AA46" s="247">
        <v>5.6370216489294196E-2</v>
      </c>
      <c r="AC46" s="246"/>
      <c r="AD46" s="246" t="s">
        <v>215</v>
      </c>
      <c r="AE46" s="247">
        <v>2.2421777253976812E-2</v>
      </c>
      <c r="AG46" s="246"/>
      <c r="AH46" s="246" t="s">
        <v>215</v>
      </c>
      <c r="AI46" s="247">
        <v>5.6038250010495713E-2</v>
      </c>
      <c r="AK46" s="246"/>
    </row>
    <row r="47" spans="1:39" ht="15" customHeight="1" x14ac:dyDescent="0.2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</row>
    <row r="48" spans="1:39" ht="15" customHeight="1" x14ac:dyDescent="0.2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</row>
    <row r="49" spans="1:25" ht="15" customHeight="1" x14ac:dyDescent="0.2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</row>
    <row r="50" spans="1:25" ht="15" customHeight="1" x14ac:dyDescent="0.2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</row>
    <row r="51" spans="1:25" ht="15" customHeight="1" x14ac:dyDescent="0.2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</row>
    <row r="52" spans="1:25" ht="15" customHeight="1" x14ac:dyDescent="0.2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</row>
    <row r="53" spans="1:25" ht="15" customHeight="1" x14ac:dyDescent="0.25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</row>
    <row r="54" spans="1:25" ht="15" customHeight="1" x14ac:dyDescent="0.25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</row>
    <row r="55" spans="1:25" ht="15" customHeight="1" x14ac:dyDescent="0.25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</row>
    <row r="56" spans="1:25" ht="15" customHeight="1" x14ac:dyDescent="0.25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</row>
    <row r="57" spans="1:25" ht="15" customHeight="1" x14ac:dyDescent="0.25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</row>
    <row r="58" spans="1:25" ht="15" customHeight="1" x14ac:dyDescent="0.25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</row>
    <row r="59" spans="1:25" ht="15" customHeight="1" x14ac:dyDescent="0.25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29AE5-AA44-4E48-B7AC-2CCFB1B3B02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6" customWidth="1"/>
    <col min="2" max="8" width="11.5703125" style="156" customWidth="1"/>
    <col min="9" max="9" width="3.7109375" style="156" customWidth="1"/>
    <col min="10" max="16" width="11.5703125" style="156" customWidth="1"/>
    <col min="17" max="17" width="3.7109375" style="156" customWidth="1"/>
    <col min="18" max="24" width="11.5703125" style="156" customWidth="1"/>
    <col min="25" max="25" width="11.5703125" style="236" customWidth="1"/>
    <col min="26" max="27" width="12.85546875" style="236" customWidth="1"/>
    <col min="28" max="28" width="12.85546875" style="41" customWidth="1"/>
    <col min="29" max="29" width="12.85546875" style="237" customWidth="1"/>
    <col min="30" max="31" width="12.85546875" style="41" customWidth="1"/>
    <col min="32" max="32" width="12.85546875" style="237" customWidth="1"/>
    <col min="33" max="34" width="12.85546875" style="41" customWidth="1"/>
    <col min="35" max="35" width="12.85546875" style="237" customWidth="1"/>
    <col min="36" max="41" width="12.85546875" style="41" customWidth="1"/>
    <col min="42" max="45" width="12.85546875" style="236" customWidth="1"/>
    <col min="46" max="63" width="12.85546875" style="156" customWidth="1"/>
    <col min="64" max="16384" width="11.42578125" style="156"/>
  </cols>
  <sheetData>
    <row r="1" spans="1:42" ht="26.25" x14ac:dyDescent="0.25">
      <c r="B1" s="234" t="s">
        <v>228</v>
      </c>
      <c r="C1" s="235"/>
      <c r="D1" s="235"/>
      <c r="E1" s="235"/>
      <c r="F1" s="235"/>
      <c r="G1" s="235"/>
      <c r="H1" s="235"/>
      <c r="J1" s="34"/>
      <c r="K1" s="34"/>
      <c r="L1" s="34"/>
      <c r="M1" s="34"/>
      <c r="N1" s="34"/>
      <c r="O1" s="34"/>
      <c r="P1" s="34"/>
      <c r="Q1" s="34"/>
      <c r="R1" s="34"/>
      <c r="S1" s="34"/>
      <c r="T1" s="235"/>
      <c r="U1" s="235"/>
      <c r="V1" s="235"/>
      <c r="W1" s="235"/>
      <c r="X1" s="235"/>
      <c r="Z1" s="236" t="s">
        <v>198</v>
      </c>
      <c r="AB1" s="41" t="s">
        <v>229</v>
      </c>
    </row>
    <row r="2" spans="1:42" ht="15" customHeight="1" x14ac:dyDescent="0.25">
      <c r="A2" s="34"/>
      <c r="B2" s="235"/>
      <c r="C2" s="235"/>
      <c r="D2" s="235"/>
      <c r="E2" s="235"/>
      <c r="F2" s="235"/>
      <c r="G2" s="235"/>
      <c r="H2" s="235"/>
      <c r="J2" s="34"/>
      <c r="K2" s="34"/>
      <c r="L2" s="34"/>
      <c r="M2" s="34"/>
      <c r="N2" s="34"/>
      <c r="O2" s="34"/>
      <c r="P2" s="34"/>
      <c r="Q2" s="34"/>
      <c r="R2" s="34"/>
      <c r="S2" s="34"/>
      <c r="T2" s="235"/>
      <c r="U2" s="235"/>
      <c r="V2" s="235"/>
      <c r="W2" s="235"/>
      <c r="X2" s="235"/>
      <c r="Z2" s="236" t="s">
        <v>199</v>
      </c>
      <c r="AB2" s="41" t="s">
        <v>230</v>
      </c>
    </row>
    <row r="3" spans="1:42" ht="15" customHeight="1" x14ac:dyDescent="0.25">
      <c r="A3" s="235"/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Z3" s="236" t="s">
        <v>200</v>
      </c>
      <c r="AB3" s="41" t="s">
        <v>231</v>
      </c>
    </row>
    <row r="4" spans="1:42" ht="15" customHeight="1" x14ac:dyDescent="0.25">
      <c r="A4" s="235"/>
      <c r="B4" s="235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AB4" s="41" t="s">
        <v>232</v>
      </c>
    </row>
    <row r="5" spans="1:42" ht="15" customHeight="1" x14ac:dyDescent="0.25">
      <c r="A5" s="235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AB5" s="41" t="s">
        <v>233</v>
      </c>
    </row>
    <row r="6" spans="1:42" ht="15" customHeight="1" x14ac:dyDescent="0.25">
      <c r="A6" s="235"/>
      <c r="B6" s="235"/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9" t="s">
        <v>172</v>
      </c>
      <c r="Z6" s="240" t="s">
        <v>201</v>
      </c>
      <c r="AA6" s="240"/>
    </row>
    <row r="7" spans="1:42" ht="15" customHeight="1" x14ac:dyDescent="0.25">
      <c r="A7" s="235"/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AA7" s="241">
        <v>2019</v>
      </c>
      <c r="AB7" s="254" t="s">
        <v>201</v>
      </c>
      <c r="AE7" s="254" t="s">
        <v>202</v>
      </c>
      <c r="AH7" s="254" t="s">
        <v>203</v>
      </c>
      <c r="AP7" s="241">
        <v>2022</v>
      </c>
    </row>
    <row r="8" spans="1:42" ht="15" customHeight="1" thickBot="1" x14ac:dyDescent="0.3">
      <c r="A8" s="235"/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Z8" s="236" t="s">
        <v>204</v>
      </c>
      <c r="AA8" s="242">
        <v>46820440</v>
      </c>
      <c r="AP8" s="242">
        <v>8185760</v>
      </c>
    </row>
    <row r="9" spans="1:42" ht="15" customHeight="1" x14ac:dyDescent="0.25">
      <c r="A9" s="235"/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Z9" s="236" t="s">
        <v>205</v>
      </c>
      <c r="AA9" s="242">
        <v>44583561</v>
      </c>
      <c r="AB9" s="255">
        <v>44317</v>
      </c>
      <c r="AC9" s="237">
        <v>522.706906</v>
      </c>
      <c r="AE9" s="255">
        <v>44317</v>
      </c>
      <c r="AF9" s="237">
        <v>161.265244</v>
      </c>
      <c r="AH9" s="255">
        <v>44317</v>
      </c>
      <c r="AI9" s="237">
        <v>79.880838999999995</v>
      </c>
      <c r="AK9" s="256" t="s">
        <v>224</v>
      </c>
      <c r="AL9" s="257">
        <v>2022</v>
      </c>
      <c r="AP9" s="242">
        <v>7406116</v>
      </c>
    </row>
    <row r="10" spans="1:42" ht="15" customHeight="1" thickBot="1" x14ac:dyDescent="0.3">
      <c r="A10" s="235"/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Z10" s="236" t="s">
        <v>206</v>
      </c>
      <c r="AA10" s="242">
        <v>48353601</v>
      </c>
      <c r="AB10" s="255">
        <v>44348</v>
      </c>
      <c r="AC10" s="237">
        <v>527.37724200000002</v>
      </c>
      <c r="AE10" s="255">
        <v>44348</v>
      </c>
      <c r="AF10" s="237">
        <v>161.762745</v>
      </c>
      <c r="AH10" s="255">
        <v>44348</v>
      </c>
      <c r="AI10" s="237">
        <v>80.977176999999998</v>
      </c>
      <c r="AK10" s="258" t="s">
        <v>234</v>
      </c>
      <c r="AL10" s="259">
        <v>2021</v>
      </c>
      <c r="AP10" s="242">
        <v>6819146</v>
      </c>
    </row>
    <row r="11" spans="1:42" ht="15" customHeight="1" x14ac:dyDescent="0.25">
      <c r="A11" s="235"/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Z11" s="236" t="s">
        <v>207</v>
      </c>
      <c r="AA11" s="242">
        <v>46400443</v>
      </c>
      <c r="AB11" s="255">
        <v>44378</v>
      </c>
      <c r="AC11" s="237">
        <v>531.21098400000005</v>
      </c>
      <c r="AE11" s="255">
        <v>44378</v>
      </c>
      <c r="AF11" s="237">
        <v>162.63255899999999</v>
      </c>
      <c r="AH11" s="255">
        <v>44378</v>
      </c>
      <c r="AI11" s="237">
        <v>82.306852000000006</v>
      </c>
      <c r="AP11" s="242">
        <v>7881967</v>
      </c>
    </row>
    <row r="12" spans="1:42" ht="15" customHeight="1" x14ac:dyDescent="0.25">
      <c r="A12" s="235"/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Z12" s="236" t="s">
        <v>208</v>
      </c>
      <c r="AA12" s="242">
        <v>51071331</v>
      </c>
      <c r="AB12" s="255">
        <v>44409</v>
      </c>
      <c r="AC12" s="237">
        <v>537.04507799999999</v>
      </c>
      <c r="AE12" s="255">
        <v>44409</v>
      </c>
      <c r="AF12" s="237">
        <v>165.14293799999999</v>
      </c>
      <c r="AH12" s="255">
        <v>44409</v>
      </c>
      <c r="AI12" s="237">
        <v>84.045151000000004</v>
      </c>
      <c r="AP12" s="242">
        <v>8087600</v>
      </c>
    </row>
    <row r="13" spans="1:42" ht="15" customHeight="1" x14ac:dyDescent="0.25">
      <c r="A13" s="235"/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Z13" s="236" t="s">
        <v>209</v>
      </c>
      <c r="AA13" s="242">
        <v>47139627</v>
      </c>
      <c r="AB13" s="255">
        <v>44440</v>
      </c>
      <c r="AC13" s="237">
        <v>538.74828400000001</v>
      </c>
      <c r="AE13" s="255">
        <v>44440</v>
      </c>
      <c r="AF13" s="237">
        <v>166.10875799999999</v>
      </c>
      <c r="AH13" s="255">
        <v>44440</v>
      </c>
      <c r="AI13" s="237">
        <v>84.124979999999994</v>
      </c>
      <c r="AP13" s="242">
        <v>7884812</v>
      </c>
    </row>
    <row r="14" spans="1:42" ht="15" customHeight="1" x14ac:dyDescent="0.25">
      <c r="A14" s="235"/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Z14" s="236" t="s">
        <v>210</v>
      </c>
      <c r="AA14" s="242">
        <v>48818378</v>
      </c>
      <c r="AB14" s="255">
        <v>44470</v>
      </c>
      <c r="AC14" s="237">
        <v>539.75075300000003</v>
      </c>
      <c r="AE14" s="255">
        <v>44470</v>
      </c>
      <c r="AF14" s="237">
        <v>167.314605</v>
      </c>
      <c r="AH14" s="255">
        <v>44470</v>
      </c>
      <c r="AI14" s="237">
        <v>84.137287999999998</v>
      </c>
      <c r="AP14" s="242">
        <v>7117785</v>
      </c>
    </row>
    <row r="15" spans="1:42" ht="15" customHeight="1" x14ac:dyDescent="0.25">
      <c r="A15" s="235"/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Z15" s="236" t="s">
        <v>211</v>
      </c>
      <c r="AA15" s="242">
        <v>48198107</v>
      </c>
      <c r="AB15" s="255">
        <v>44501</v>
      </c>
      <c r="AC15" s="237">
        <v>541.77923399999997</v>
      </c>
      <c r="AE15" s="255">
        <v>44501</v>
      </c>
      <c r="AF15" s="237">
        <v>169.77769900000001</v>
      </c>
      <c r="AH15" s="255">
        <v>44501</v>
      </c>
      <c r="AI15" s="237">
        <v>83.789527000000007</v>
      </c>
      <c r="AP15" s="242"/>
    </row>
    <row r="16" spans="1:42" ht="15" customHeight="1" x14ac:dyDescent="0.25">
      <c r="A16" s="235"/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Z16" s="236" t="s">
        <v>212</v>
      </c>
      <c r="AA16" s="242">
        <v>46635887</v>
      </c>
      <c r="AB16" s="255">
        <v>44531</v>
      </c>
      <c r="AC16" s="237">
        <v>544.40165500000001</v>
      </c>
      <c r="AE16" s="255">
        <v>44531</v>
      </c>
      <c r="AF16" s="237">
        <v>170.85990699999999</v>
      </c>
      <c r="AH16" s="255">
        <v>44531</v>
      </c>
      <c r="AI16" s="237">
        <v>84.980694999999997</v>
      </c>
      <c r="AP16" s="242"/>
    </row>
    <row r="17" spans="1:42" ht="15" customHeight="1" x14ac:dyDescent="0.25">
      <c r="A17" s="235"/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Z17" s="236" t="s">
        <v>213</v>
      </c>
      <c r="AA17" s="242">
        <v>48624088</v>
      </c>
      <c r="AB17" s="255">
        <v>44562</v>
      </c>
      <c r="AC17" s="237">
        <v>548.66491099999996</v>
      </c>
      <c r="AE17" s="255">
        <v>44562</v>
      </c>
      <c r="AF17" s="237">
        <v>172.822993</v>
      </c>
      <c r="AH17" s="255">
        <v>44562</v>
      </c>
      <c r="AI17" s="237">
        <v>86.689920000000001</v>
      </c>
      <c r="AP17" s="242"/>
    </row>
    <row r="18" spans="1:42" ht="15" customHeight="1" x14ac:dyDescent="0.25">
      <c r="A18" s="235"/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Z18" s="236" t="s">
        <v>214</v>
      </c>
      <c r="AA18" s="242">
        <v>43594127</v>
      </c>
      <c r="AB18" s="255">
        <v>44593</v>
      </c>
      <c r="AC18" s="237">
        <v>552.14293599999996</v>
      </c>
      <c r="AE18" s="255">
        <v>44593</v>
      </c>
      <c r="AF18" s="237">
        <v>174.63856899999999</v>
      </c>
      <c r="AH18" s="255">
        <v>44593</v>
      </c>
      <c r="AI18" s="237">
        <v>88.001256999999995</v>
      </c>
      <c r="AP18" s="242"/>
    </row>
    <row r="19" spans="1:42" ht="15" customHeight="1" x14ac:dyDescent="0.25">
      <c r="A19" s="235"/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Z19" s="236" t="s">
        <v>215</v>
      </c>
      <c r="AA19" s="242">
        <v>43965686</v>
      </c>
      <c r="AB19" s="255">
        <v>44621</v>
      </c>
      <c r="AC19" s="237">
        <v>551.66938400000004</v>
      </c>
      <c r="AE19" s="255">
        <v>44621</v>
      </c>
      <c r="AF19" s="237">
        <v>175.33267499999999</v>
      </c>
      <c r="AH19" s="255">
        <v>44621</v>
      </c>
      <c r="AI19" s="237">
        <v>87.711380000000005</v>
      </c>
      <c r="AP19" s="242"/>
    </row>
    <row r="20" spans="1:42" ht="15" customHeight="1" x14ac:dyDescent="0.25">
      <c r="A20" s="235"/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AB20" s="255">
        <v>44652</v>
      </c>
      <c r="AC20" s="237">
        <v>554.72084099999995</v>
      </c>
      <c r="AE20" s="255">
        <v>44652</v>
      </c>
      <c r="AF20" s="237">
        <v>177.67643899999999</v>
      </c>
      <c r="AH20" s="255">
        <v>44652</v>
      </c>
      <c r="AI20" s="237">
        <v>88.352429000000001</v>
      </c>
      <c r="AP20" s="242"/>
    </row>
    <row r="21" spans="1:42" ht="15" customHeight="1" x14ac:dyDescent="0.25">
      <c r="A21" s="235"/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AB21" s="255">
        <v>44682</v>
      </c>
      <c r="AC21" s="237">
        <v>560.560295</v>
      </c>
      <c r="AE21" s="255">
        <v>44682</v>
      </c>
      <c r="AF21" s="237">
        <v>179.30379099999999</v>
      </c>
      <c r="AH21" s="255">
        <v>44682</v>
      </c>
      <c r="AI21" s="237">
        <v>89.661679000000007</v>
      </c>
    </row>
    <row r="22" spans="1:42" ht="15" customHeight="1" x14ac:dyDescent="0.25">
      <c r="A22" s="235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AB22" s="255">
        <v>44714</v>
      </c>
      <c r="AC22" s="237">
        <v>563.88575800000001</v>
      </c>
      <c r="AE22" s="255">
        <v>44714</v>
      </c>
      <c r="AF22" s="237">
        <v>180.98386099999999</v>
      </c>
      <c r="AH22" s="255">
        <v>44714</v>
      </c>
      <c r="AI22" s="237">
        <v>90.556487000000004</v>
      </c>
    </row>
    <row r="23" spans="1:42" ht="15" customHeight="1" x14ac:dyDescent="0.25">
      <c r="A23" s="235"/>
      <c r="B23" s="235"/>
      <c r="C23" s="235"/>
      <c r="D23" s="235"/>
      <c r="E23" s="235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AB23" s="255">
        <v>44746</v>
      </c>
      <c r="AC23" s="237">
        <v>565.98780199999999</v>
      </c>
      <c r="AE23" s="255">
        <v>44746</v>
      </c>
      <c r="AF23" s="237">
        <v>182.73262700000001</v>
      </c>
      <c r="AH23" s="255">
        <v>44746</v>
      </c>
      <c r="AI23" s="237">
        <v>90.760827000000006</v>
      </c>
    </row>
    <row r="24" spans="1:42" ht="15" customHeight="1" x14ac:dyDescent="0.25">
      <c r="A24" s="235"/>
      <c r="B24" s="235"/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AB24" s="255">
        <v>44778</v>
      </c>
      <c r="AC24" s="237">
        <v>564.38430900000003</v>
      </c>
      <c r="AE24" s="255">
        <v>44778</v>
      </c>
      <c r="AF24" s="237">
        <v>181.57939099999999</v>
      </c>
      <c r="AH24" s="255">
        <v>44778</v>
      </c>
      <c r="AI24" s="237">
        <v>90.884389999999996</v>
      </c>
    </row>
    <row r="25" spans="1:42" ht="15" customHeight="1" x14ac:dyDescent="0.25">
      <c r="A25" s="235"/>
      <c r="B25" s="235"/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AB25" s="260"/>
      <c r="AE25" s="260"/>
      <c r="AH25" s="260"/>
    </row>
    <row r="26" spans="1:42" ht="15" customHeight="1" x14ac:dyDescent="0.25">
      <c r="A26" s="235"/>
      <c r="B26" s="235"/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AB26" s="260"/>
      <c r="AE26" s="260"/>
      <c r="AH26" s="260"/>
    </row>
    <row r="27" spans="1:42" ht="15" customHeight="1" x14ac:dyDescent="0.25">
      <c r="A27" s="235"/>
      <c r="B27" s="235"/>
      <c r="C27" s="235"/>
      <c r="D27" s="235"/>
      <c r="E27" s="235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AB27" s="260"/>
      <c r="AE27" s="260"/>
      <c r="AH27" s="260"/>
    </row>
    <row r="28" spans="1:42" ht="15" customHeight="1" x14ac:dyDescent="0.25">
      <c r="A28" s="235"/>
      <c r="B28" s="235"/>
      <c r="C28" s="235"/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AB28" s="260"/>
      <c r="AE28" s="260"/>
      <c r="AH28" s="260"/>
    </row>
    <row r="29" spans="1:42" ht="15" customHeight="1" x14ac:dyDescent="0.25">
      <c r="A29" s="235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AB29" s="260"/>
      <c r="AE29" s="260"/>
      <c r="AH29" s="260"/>
    </row>
    <row r="30" spans="1:42" ht="15" customHeight="1" x14ac:dyDescent="0.25">
      <c r="A30" s="235"/>
      <c r="B30" s="235"/>
      <c r="C30" s="235"/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AB30" s="260"/>
      <c r="AE30" s="260"/>
      <c r="AH30" s="260"/>
    </row>
    <row r="31" spans="1:42" ht="15" customHeight="1" x14ac:dyDescent="0.25">
      <c r="A31" s="235"/>
      <c r="B31" s="235"/>
      <c r="C31" s="235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AB31" s="260"/>
      <c r="AE31" s="260"/>
      <c r="AH31" s="260"/>
    </row>
    <row r="32" spans="1:42" ht="15" customHeight="1" x14ac:dyDescent="0.25">
      <c r="A32" s="235"/>
      <c r="B32" s="235"/>
      <c r="C32" s="235"/>
      <c r="D32" s="235"/>
      <c r="E32" s="235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AB32" s="260"/>
      <c r="AE32" s="260"/>
      <c r="AH32" s="260"/>
    </row>
    <row r="33" spans="1:42" ht="15" customHeight="1" x14ac:dyDescent="0.25">
      <c r="A33" s="235"/>
      <c r="B33" s="235"/>
      <c r="C33" s="235"/>
      <c r="D33" s="235"/>
      <c r="E33" s="235"/>
      <c r="F33" s="235"/>
      <c r="G33" s="235"/>
      <c r="H33" s="235"/>
      <c r="I33" s="235"/>
      <c r="J33" s="235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Z33" s="240" t="s">
        <v>216</v>
      </c>
      <c r="AA33" s="240"/>
    </row>
    <row r="34" spans="1:42" ht="15" customHeight="1" x14ac:dyDescent="0.25">
      <c r="A34" s="235"/>
      <c r="B34" s="235"/>
      <c r="C34" s="235"/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AA34" s="241">
        <v>2019</v>
      </c>
      <c r="AB34" s="254" t="s">
        <v>216</v>
      </c>
      <c r="AE34" s="254" t="s">
        <v>217</v>
      </c>
      <c r="AH34" s="254" t="s">
        <v>235</v>
      </c>
      <c r="AP34" s="241">
        <v>2022</v>
      </c>
    </row>
    <row r="35" spans="1:42" ht="15" customHeight="1" thickBot="1" x14ac:dyDescent="0.3">
      <c r="A35" s="235"/>
      <c r="B35" s="235"/>
      <c r="C35" s="235"/>
      <c r="D35" s="235"/>
      <c r="E35" s="235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Z35" s="236" t="s">
        <v>204</v>
      </c>
      <c r="AA35" s="242">
        <v>21616722</v>
      </c>
      <c r="AP35" s="242">
        <v>1460985</v>
      </c>
    </row>
    <row r="36" spans="1:42" ht="15" customHeight="1" x14ac:dyDescent="0.25">
      <c r="A36" s="235"/>
      <c r="B36" s="235"/>
      <c r="C36" s="235"/>
      <c r="D36" s="235"/>
      <c r="E36" s="235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Z36" s="236" t="s">
        <v>205</v>
      </c>
      <c r="AA36" s="242">
        <v>21387737</v>
      </c>
      <c r="AB36" s="255">
        <v>44317</v>
      </c>
      <c r="AC36" s="237">
        <v>271.17265500000002</v>
      </c>
      <c r="AE36" s="255">
        <v>44317</v>
      </c>
      <c r="AF36" s="237">
        <v>199.80040500000001</v>
      </c>
      <c r="AH36" s="255">
        <v>44317</v>
      </c>
      <c r="AI36" s="237">
        <v>17.345535000000002</v>
      </c>
      <c r="AK36" s="256" t="s">
        <v>226</v>
      </c>
      <c r="AL36" s="257">
        <v>2022</v>
      </c>
      <c r="AP36" s="242">
        <v>1349473</v>
      </c>
    </row>
    <row r="37" spans="1:42" ht="15" customHeight="1" thickBot="1" x14ac:dyDescent="0.3">
      <c r="A37" s="235"/>
      <c r="B37" s="235"/>
      <c r="C37" s="235"/>
      <c r="D37" s="235"/>
      <c r="E37" s="235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Z37" s="236" t="s">
        <v>206</v>
      </c>
      <c r="AA37" s="242">
        <v>23910619</v>
      </c>
      <c r="AB37" s="255">
        <v>44348</v>
      </c>
      <c r="AC37" s="237">
        <v>274.06256999999999</v>
      </c>
      <c r="AE37" s="255">
        <v>44348</v>
      </c>
      <c r="AF37" s="237">
        <v>201.31011799999999</v>
      </c>
      <c r="AH37" s="255">
        <v>44348</v>
      </c>
      <c r="AI37" s="237">
        <v>17.552098999999998</v>
      </c>
      <c r="AK37" s="258" t="s">
        <v>236</v>
      </c>
      <c r="AL37" s="259">
        <v>2021</v>
      </c>
      <c r="AP37" s="242">
        <v>1386654</v>
      </c>
    </row>
    <row r="38" spans="1:42" ht="15" customHeight="1" x14ac:dyDescent="0.25">
      <c r="A38" s="235"/>
      <c r="B38" s="235"/>
      <c r="C38" s="235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Z38" s="236" t="s">
        <v>207</v>
      </c>
      <c r="AA38" s="242">
        <v>23932607</v>
      </c>
      <c r="AB38" s="255">
        <v>44378</v>
      </c>
      <c r="AC38" s="237">
        <v>275.44546300000002</v>
      </c>
      <c r="AE38" s="255">
        <v>44378</v>
      </c>
      <c r="AF38" s="237">
        <v>201.99906300000001</v>
      </c>
      <c r="AH38" s="255">
        <v>44378</v>
      </c>
      <c r="AI38" s="237">
        <v>17.700386000000002</v>
      </c>
      <c r="AP38" s="242">
        <v>1474935</v>
      </c>
    </row>
    <row r="39" spans="1:42" ht="15" customHeight="1" x14ac:dyDescent="0.25">
      <c r="A39" s="235"/>
      <c r="B39" s="235"/>
      <c r="C39" s="235"/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Z39" s="236" t="s">
        <v>208</v>
      </c>
      <c r="AA39" s="242">
        <v>25421795</v>
      </c>
      <c r="AB39" s="255">
        <v>44409</v>
      </c>
      <c r="AC39" s="237">
        <v>276.747367</v>
      </c>
      <c r="AE39" s="255">
        <v>44409</v>
      </c>
      <c r="AF39" s="237">
        <v>202.157746</v>
      </c>
      <c r="AH39" s="255">
        <v>44409</v>
      </c>
      <c r="AI39" s="237">
        <v>17.774260999999999</v>
      </c>
      <c r="AP39" s="242">
        <v>1604300</v>
      </c>
    </row>
    <row r="40" spans="1:42" ht="15" customHeight="1" x14ac:dyDescent="0.25">
      <c r="A40" s="235"/>
      <c r="B40" s="235"/>
      <c r="C40" s="235"/>
      <c r="D40" s="235"/>
      <c r="E40" s="235"/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Z40" s="236" t="s">
        <v>209</v>
      </c>
      <c r="AA40" s="242">
        <v>23125768</v>
      </c>
      <c r="AB40" s="255">
        <v>44440</v>
      </c>
      <c r="AC40" s="237">
        <v>277.17386299999998</v>
      </c>
      <c r="AE40" s="255">
        <v>44440</v>
      </c>
      <c r="AF40" s="237">
        <v>201.62899400000001</v>
      </c>
      <c r="AH40" s="255">
        <v>44440</v>
      </c>
      <c r="AI40" s="237">
        <v>17.816631999999998</v>
      </c>
      <c r="AP40" s="242">
        <v>1474713</v>
      </c>
    </row>
    <row r="41" spans="1:42" ht="15" customHeight="1" x14ac:dyDescent="0.25">
      <c r="A41" s="235"/>
      <c r="B41" s="235"/>
      <c r="C41" s="235"/>
      <c r="D41" s="235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Z41" s="236" t="s">
        <v>210</v>
      </c>
      <c r="AA41" s="242">
        <v>24306034</v>
      </c>
      <c r="AB41" s="255">
        <v>44470</v>
      </c>
      <c r="AC41" s="237">
        <v>276.67334599999998</v>
      </c>
      <c r="AE41" s="255">
        <v>44470</v>
      </c>
      <c r="AF41" s="237">
        <v>200.251473</v>
      </c>
      <c r="AH41" s="255">
        <v>44470</v>
      </c>
      <c r="AI41" s="237">
        <v>17.741454999999998</v>
      </c>
      <c r="AP41" s="242">
        <v>1518965</v>
      </c>
    </row>
    <row r="42" spans="1:42" ht="15" customHeight="1" x14ac:dyDescent="0.25">
      <c r="A42" s="235"/>
      <c r="B42" s="235"/>
      <c r="C42" s="235"/>
      <c r="D42" s="235"/>
      <c r="E42" s="235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Z42" s="236" t="s">
        <v>211</v>
      </c>
      <c r="AA42" s="242">
        <v>21902550</v>
      </c>
      <c r="AB42" s="255">
        <v>44501</v>
      </c>
      <c r="AC42" s="237">
        <v>276.22528</v>
      </c>
      <c r="AE42" s="255">
        <v>44501</v>
      </c>
      <c r="AF42" s="237">
        <v>198.95327700000001</v>
      </c>
      <c r="AH42" s="255">
        <v>44501</v>
      </c>
      <c r="AI42" s="237">
        <v>17.724955000000001</v>
      </c>
      <c r="AP42" s="242"/>
    </row>
    <row r="43" spans="1:42" ht="15" customHeight="1" x14ac:dyDescent="0.25">
      <c r="A43" s="235"/>
      <c r="B43" s="235"/>
      <c r="C43" s="235"/>
      <c r="D43" s="235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Z43" s="236" t="s">
        <v>212</v>
      </c>
      <c r="AA43" s="242">
        <v>21969911</v>
      </c>
      <c r="AB43" s="255">
        <v>44531</v>
      </c>
      <c r="AC43" s="237">
        <v>276.19818800000002</v>
      </c>
      <c r="AE43" s="255">
        <v>44531</v>
      </c>
      <c r="AF43" s="237">
        <v>197.95181099999999</v>
      </c>
      <c r="AH43" s="255">
        <v>44531</v>
      </c>
      <c r="AI43" s="237">
        <v>17.709254999999999</v>
      </c>
      <c r="AP43" s="242"/>
    </row>
    <row r="44" spans="1:42" ht="15" customHeight="1" x14ac:dyDescent="0.25">
      <c r="A44" s="235"/>
      <c r="B44" s="235"/>
      <c r="C44" s="235"/>
      <c r="D44" s="235"/>
      <c r="E44" s="235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Z44" s="236" t="s">
        <v>213</v>
      </c>
      <c r="AA44" s="242">
        <v>23848860</v>
      </c>
      <c r="AB44" s="255">
        <v>44562</v>
      </c>
      <c r="AC44" s="237">
        <v>276.49715800000001</v>
      </c>
      <c r="AE44" s="255">
        <v>44562</v>
      </c>
      <c r="AF44" s="237">
        <v>197.236662</v>
      </c>
      <c r="AH44" s="255">
        <v>44562</v>
      </c>
      <c r="AI44" s="237">
        <v>17.683085999999999</v>
      </c>
      <c r="AP44" s="242"/>
    </row>
    <row r="45" spans="1:42" ht="15" customHeight="1" x14ac:dyDescent="0.25">
      <c r="A45" s="235"/>
      <c r="B45" s="235"/>
      <c r="C45" s="235"/>
      <c r="D45" s="235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Z45" s="236" t="s">
        <v>214</v>
      </c>
      <c r="AA45" s="242">
        <v>21694089</v>
      </c>
      <c r="AB45" s="255">
        <v>44593</v>
      </c>
      <c r="AC45" s="237">
        <v>276.41863699999999</v>
      </c>
      <c r="AE45" s="255">
        <v>44593</v>
      </c>
      <c r="AF45" s="237">
        <v>196.424744</v>
      </c>
      <c r="AH45" s="255">
        <v>44593</v>
      </c>
      <c r="AI45" s="237">
        <v>17.665714000000001</v>
      </c>
      <c r="AP45" s="242"/>
    </row>
    <row r="46" spans="1:42" ht="15" customHeight="1" x14ac:dyDescent="0.25">
      <c r="A46" s="235"/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Z46" s="236" t="s">
        <v>215</v>
      </c>
      <c r="AA46" s="242">
        <v>20944890</v>
      </c>
      <c r="AB46" s="255">
        <v>44621</v>
      </c>
      <c r="AC46" s="237">
        <v>275.33436399999999</v>
      </c>
      <c r="AE46" s="255">
        <v>44621</v>
      </c>
      <c r="AF46" s="237">
        <v>195.23077799999999</v>
      </c>
      <c r="AH46" s="255">
        <v>44621</v>
      </c>
      <c r="AI46" s="237">
        <v>17.569132</v>
      </c>
      <c r="AP46" s="242"/>
    </row>
    <row r="47" spans="1:42" ht="15" customHeight="1" x14ac:dyDescent="0.25">
      <c r="A47" s="235"/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AB47" s="255">
        <v>44652</v>
      </c>
      <c r="AC47" s="237">
        <v>275.10316799999998</v>
      </c>
      <c r="AE47" s="255">
        <v>44652</v>
      </c>
      <c r="AF47" s="237">
        <v>194.50659300000001</v>
      </c>
      <c r="AH47" s="255">
        <v>44652</v>
      </c>
      <c r="AI47" s="237">
        <v>17.545867999999999</v>
      </c>
      <c r="AP47" s="242"/>
    </row>
    <row r="48" spans="1:42" ht="15" customHeight="1" x14ac:dyDescent="0.25">
      <c r="A48" s="235"/>
      <c r="B48" s="235"/>
      <c r="C48" s="235"/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AB48" s="255">
        <v>44682</v>
      </c>
      <c r="AC48" s="237">
        <v>277.74408499999998</v>
      </c>
      <c r="AE48" s="255">
        <v>44682</v>
      </c>
      <c r="AF48" s="237">
        <v>195.98914300000001</v>
      </c>
      <c r="AH48" s="255">
        <v>44682</v>
      </c>
      <c r="AI48" s="237">
        <v>17.715394</v>
      </c>
    </row>
    <row r="49" spans="1:35" ht="15" customHeight="1" x14ac:dyDescent="0.25">
      <c r="A49" s="235"/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AB49" s="255">
        <v>44714</v>
      </c>
      <c r="AC49" s="237">
        <v>278.24818900000002</v>
      </c>
      <c r="AE49" s="255">
        <v>44714</v>
      </c>
      <c r="AF49" s="237">
        <v>195.573759</v>
      </c>
      <c r="AH49" s="255">
        <v>44714</v>
      </c>
      <c r="AI49" s="237">
        <v>17.711227999999998</v>
      </c>
    </row>
    <row r="50" spans="1:35" ht="15" customHeight="1" x14ac:dyDescent="0.25">
      <c r="A50" s="235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AB50" s="255">
        <v>44746</v>
      </c>
      <c r="AC50" s="237">
        <v>278.14271100000002</v>
      </c>
      <c r="AE50" s="255">
        <v>44746</v>
      </c>
      <c r="AF50" s="237">
        <v>194.94725399999999</v>
      </c>
      <c r="AH50" s="255">
        <v>44746</v>
      </c>
      <c r="AI50" s="237">
        <v>17.676144000000001</v>
      </c>
    </row>
    <row r="51" spans="1:35" ht="15" customHeight="1" x14ac:dyDescent="0.25">
      <c r="A51" s="235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AB51" s="255">
        <v>44778</v>
      </c>
      <c r="AC51" s="237">
        <v>277.53878700000001</v>
      </c>
      <c r="AE51" s="255">
        <v>44778</v>
      </c>
      <c r="AF51" s="237">
        <v>194.333505</v>
      </c>
      <c r="AH51" s="255">
        <v>44778</v>
      </c>
      <c r="AI51" s="237">
        <v>17.681687</v>
      </c>
    </row>
    <row r="52" spans="1:35" ht="15" customHeight="1" x14ac:dyDescent="0.25">
      <c r="A52" s="235"/>
      <c r="B52" s="235"/>
      <c r="C52" s="235"/>
      <c r="D52" s="235"/>
      <c r="E52" s="235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AB52" s="260"/>
      <c r="AE52" s="260"/>
      <c r="AH52" s="260"/>
    </row>
    <row r="53" spans="1:35" ht="15" customHeight="1" x14ac:dyDescent="0.25">
      <c r="A53" s="235"/>
      <c r="B53" s="235"/>
      <c r="C53" s="235"/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AB53" s="260"/>
      <c r="AE53" s="260"/>
      <c r="AH53" s="260"/>
    </row>
    <row r="54" spans="1:35" ht="15" customHeight="1" x14ac:dyDescent="0.25">
      <c r="A54" s="235"/>
      <c r="B54" s="235"/>
      <c r="C54" s="235"/>
      <c r="D54" s="235"/>
      <c r="E54" s="235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Z54" s="242"/>
      <c r="AA54" s="242"/>
      <c r="AB54" s="260"/>
      <c r="AE54" s="260"/>
      <c r="AH54" s="260"/>
    </row>
    <row r="55" spans="1:35" ht="15" customHeight="1" x14ac:dyDescent="0.25">
      <c r="A55" s="235"/>
      <c r="B55" s="235"/>
      <c r="C55" s="235"/>
      <c r="D55" s="235"/>
      <c r="E55" s="235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Z55" s="242"/>
      <c r="AA55" s="242"/>
      <c r="AB55" s="260"/>
      <c r="AE55" s="260"/>
      <c r="AH55" s="260"/>
    </row>
    <row r="56" spans="1:35" ht="15" customHeight="1" x14ac:dyDescent="0.25">
      <c r="A56" s="235"/>
      <c r="B56" s="235"/>
      <c r="C56" s="235"/>
      <c r="D56" s="235"/>
      <c r="E56" s="235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Z56" s="242"/>
      <c r="AA56" s="242"/>
      <c r="AB56" s="260"/>
      <c r="AE56" s="260"/>
      <c r="AH56" s="260"/>
    </row>
    <row r="57" spans="1:35" ht="15" customHeight="1" x14ac:dyDescent="0.25">
      <c r="A57" s="235"/>
      <c r="B57" s="235"/>
      <c r="C57" s="235"/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Z57" s="242"/>
      <c r="AA57" s="242"/>
      <c r="AB57" s="260"/>
      <c r="AH57" s="260"/>
    </row>
    <row r="58" spans="1:35" ht="15" customHeight="1" x14ac:dyDescent="0.25">
      <c r="A58" s="235"/>
      <c r="B58" s="235"/>
      <c r="C58" s="235"/>
      <c r="D58" s="235"/>
      <c r="E58" s="235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Z58" s="242"/>
      <c r="AA58" s="242"/>
      <c r="AH58" s="260"/>
    </row>
    <row r="59" spans="1:35" ht="15" customHeight="1" x14ac:dyDescent="0.25">
      <c r="A59" s="235"/>
      <c r="B59" s="235"/>
      <c r="C59" s="235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Z59" s="242"/>
      <c r="AA59" s="242"/>
    </row>
    <row r="60" spans="1:35" ht="15" customHeight="1" x14ac:dyDescent="0.25">
      <c r="Z60" s="242"/>
      <c r="AA60" s="242"/>
    </row>
    <row r="61" spans="1:35" ht="15" customHeight="1" x14ac:dyDescent="0.25">
      <c r="Z61" s="242"/>
      <c r="AA61" s="242"/>
    </row>
    <row r="62" spans="1:35" ht="15" customHeight="1" x14ac:dyDescent="0.25">
      <c r="Z62" s="242"/>
      <c r="AA62" s="242"/>
    </row>
    <row r="63" spans="1:35" ht="15" customHeight="1" x14ac:dyDescent="0.25">
      <c r="Z63" s="242"/>
      <c r="AA63" s="242"/>
    </row>
    <row r="64" spans="1:35" ht="15" customHeight="1" x14ac:dyDescent="0.25">
      <c r="Z64" s="242"/>
      <c r="AA64" s="242"/>
    </row>
    <row r="65" spans="26:27" ht="15" customHeight="1" x14ac:dyDescent="0.25">
      <c r="Z65" s="242"/>
      <c r="AA65" s="242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91F38-D7B6-44CE-8BE5-52CCE1CE195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30" customWidth="1"/>
    <col min="2" max="8" width="11.5703125" style="230" customWidth="1"/>
    <col min="9" max="9" width="3.7109375" style="230" customWidth="1"/>
    <col min="10" max="16" width="11.5703125" style="230" customWidth="1"/>
    <col min="17" max="17" width="3.7109375" style="230" customWidth="1"/>
    <col min="18" max="25" width="11.5703125" style="230" customWidth="1"/>
    <col min="26" max="26" width="12.85546875" style="246" customWidth="1"/>
    <col min="27" max="27" width="12.85546875" style="247" customWidth="1"/>
    <col min="28" max="29" width="12.85546875" style="246" customWidth="1"/>
    <col min="30" max="30" width="12.85546875" style="247" customWidth="1"/>
    <col min="31" max="32" width="12.85546875" style="246" customWidth="1"/>
    <col min="33" max="33" width="12.85546875" style="247" customWidth="1"/>
    <col min="34" max="43" width="12.85546875" style="246" customWidth="1"/>
    <col min="44" max="45" width="12.85546875" style="245" customWidth="1"/>
    <col min="46" max="47" width="12.85546875" style="265" customWidth="1"/>
    <col min="48" max="63" width="12.85546875" style="230" customWidth="1"/>
    <col min="64" max="16384" width="11.42578125" style="230"/>
  </cols>
  <sheetData>
    <row r="1" spans="1:36" ht="26.25" x14ac:dyDescent="0.25">
      <c r="B1" s="234" t="s">
        <v>237</v>
      </c>
      <c r="C1" s="261"/>
      <c r="D1" s="261"/>
      <c r="E1" s="261"/>
      <c r="F1" s="261"/>
      <c r="G1" s="261"/>
      <c r="H1" s="261"/>
      <c r="I1" s="261"/>
      <c r="J1" s="261"/>
      <c r="K1" s="261"/>
      <c r="T1" s="244"/>
      <c r="U1" s="244"/>
      <c r="V1" s="244"/>
      <c r="W1" s="244"/>
      <c r="X1" s="244"/>
      <c r="Y1" s="244"/>
      <c r="Z1" s="246" t="s">
        <v>229</v>
      </c>
    </row>
    <row r="2" spans="1:36" ht="15" customHeight="1" x14ac:dyDescent="0.25">
      <c r="A2" s="244"/>
      <c r="B2" s="244"/>
      <c r="C2" s="244"/>
      <c r="D2" s="244"/>
      <c r="E2" s="244"/>
      <c r="F2" s="244"/>
      <c r="G2" s="244"/>
      <c r="H2" s="244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44"/>
      <c r="U2" s="244"/>
      <c r="V2" s="244"/>
      <c r="W2" s="244"/>
      <c r="X2" s="244"/>
      <c r="Y2" s="244"/>
      <c r="Z2" s="246" t="s">
        <v>238</v>
      </c>
    </row>
    <row r="3" spans="1:36" ht="15" customHeight="1" x14ac:dyDescent="0.25">
      <c r="A3" s="244"/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6" t="s">
        <v>239</v>
      </c>
    </row>
    <row r="4" spans="1:36" ht="15" customHeight="1" x14ac:dyDescent="0.25">
      <c r="A4" s="244"/>
      <c r="B4" s="244"/>
      <c r="C4" s="244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Y4" s="244"/>
      <c r="Z4" s="246" t="s">
        <v>232</v>
      </c>
    </row>
    <row r="5" spans="1:36" ht="15" customHeight="1" x14ac:dyDescent="0.25">
      <c r="A5" s="244"/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Y5" s="244"/>
      <c r="Z5" s="246" t="s">
        <v>233</v>
      </c>
    </row>
    <row r="6" spans="1:36" ht="15" customHeight="1" x14ac:dyDescent="0.25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39" t="s">
        <v>172</v>
      </c>
      <c r="Y6" s="244"/>
    </row>
    <row r="7" spans="1:36" ht="15" customHeight="1" x14ac:dyDescent="0.2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Y7" s="244"/>
      <c r="Z7" s="248" t="s">
        <v>201</v>
      </c>
      <c r="AC7" s="248" t="s">
        <v>202</v>
      </c>
      <c r="AF7" s="248" t="s">
        <v>203</v>
      </c>
    </row>
    <row r="8" spans="1:36" ht="15" customHeight="1" x14ac:dyDescent="0.2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AB8" s="262"/>
    </row>
    <row r="9" spans="1:36" ht="15" customHeight="1" x14ac:dyDescent="0.2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63">
        <v>44317</v>
      </c>
      <c r="AA9" s="247">
        <v>-3.2296930744679743E-2</v>
      </c>
      <c r="AC9" s="263">
        <v>44317</v>
      </c>
      <c r="AD9" s="247">
        <v>-0.11998134809660414</v>
      </c>
      <c r="AF9" s="263">
        <v>44317</v>
      </c>
      <c r="AG9" s="247">
        <v>-3.7170017837479606E-2</v>
      </c>
      <c r="AI9" s="246" t="s">
        <v>224</v>
      </c>
      <c r="AJ9" s="246">
        <v>2022</v>
      </c>
    </row>
    <row r="10" spans="1:36" ht="15" customHeight="1" x14ac:dyDescent="0.2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63">
        <v>44348</v>
      </c>
      <c r="AA10" s="247">
        <v>-1.1005170745848858E-2</v>
      </c>
      <c r="AC10" s="263">
        <v>44348</v>
      </c>
      <c r="AD10" s="247">
        <v>-0.10232649483950539</v>
      </c>
      <c r="AF10" s="263">
        <v>44348</v>
      </c>
      <c r="AG10" s="247">
        <v>-1.2050849946496668E-2</v>
      </c>
      <c r="AI10" s="246" t="s">
        <v>234</v>
      </c>
      <c r="AJ10" s="246">
        <v>2021</v>
      </c>
    </row>
    <row r="11" spans="1:36" ht="15" customHeight="1" x14ac:dyDescent="0.2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63">
        <v>44378</v>
      </c>
      <c r="AA11" s="247">
        <v>8.66948879794208E-3</v>
      </c>
      <c r="AC11" s="263">
        <v>44378</v>
      </c>
      <c r="AD11" s="247">
        <v>-8.4529350113766957E-2</v>
      </c>
      <c r="AF11" s="263">
        <v>44378</v>
      </c>
      <c r="AG11" s="247">
        <v>2.5150005073011385E-2</v>
      </c>
    </row>
    <row r="12" spans="1:36" ht="15" customHeight="1" x14ac:dyDescent="0.2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63">
        <v>44409</v>
      </c>
      <c r="AA12" s="247">
        <v>2.9931900021573341E-2</v>
      </c>
      <c r="AC12" s="263">
        <v>44409</v>
      </c>
      <c r="AD12" s="247">
        <v>-5.1002474440878132E-2</v>
      </c>
      <c r="AF12" s="263">
        <v>44409</v>
      </c>
      <c r="AG12" s="247">
        <v>6.3674387055334444E-2</v>
      </c>
      <c r="AI12" s="246" t="s">
        <v>240</v>
      </c>
      <c r="AJ12" s="246">
        <v>2021</v>
      </c>
    </row>
    <row r="13" spans="1:36" ht="15" customHeight="1" x14ac:dyDescent="0.2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63">
        <v>44440</v>
      </c>
      <c r="AA13" s="247">
        <v>3.97519268810737E-2</v>
      </c>
      <c r="AC13" s="263">
        <v>44440</v>
      </c>
      <c r="AD13" s="247">
        <v>-3.3297327642771393E-2</v>
      </c>
      <c r="AF13" s="263">
        <v>44440</v>
      </c>
      <c r="AG13" s="247">
        <v>7.594563941478924E-2</v>
      </c>
      <c r="AI13" s="246" t="s">
        <v>241</v>
      </c>
      <c r="AJ13" s="246">
        <v>2020</v>
      </c>
    </row>
    <row r="14" spans="1:36" ht="15" customHeight="1" x14ac:dyDescent="0.2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63">
        <v>44470</v>
      </c>
      <c r="AA14" s="247">
        <v>4.7019546728201363E-2</v>
      </c>
      <c r="AC14" s="263">
        <v>44470</v>
      </c>
      <c r="AD14" s="247">
        <v>-1.5802786353800967E-2</v>
      </c>
      <c r="AF14" s="263">
        <v>44470</v>
      </c>
      <c r="AG14" s="247">
        <v>8.1584418758764626E-2</v>
      </c>
    </row>
    <row r="15" spans="1:36" ht="15" customHeight="1" x14ac:dyDescent="0.2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63">
        <v>44501</v>
      </c>
      <c r="AA15" s="247">
        <v>5.085808247340836E-2</v>
      </c>
      <c r="AC15" s="263">
        <v>44501</v>
      </c>
      <c r="AD15" s="247">
        <v>9.0658047011240236E-3</v>
      </c>
      <c r="AF15" s="263">
        <v>44501</v>
      </c>
      <c r="AG15" s="247">
        <v>7.6307982020327222E-2</v>
      </c>
    </row>
    <row r="16" spans="1:36" ht="15" customHeight="1" x14ac:dyDescent="0.2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63">
        <v>44531</v>
      </c>
      <c r="AA16" s="247">
        <v>5.608495042650645E-2</v>
      </c>
      <c r="AC16" s="263">
        <v>44531</v>
      </c>
      <c r="AD16" s="247">
        <v>2.3705487428082678E-2</v>
      </c>
      <c r="AF16" s="263">
        <v>44531</v>
      </c>
      <c r="AG16" s="247">
        <v>0.10195977755221521</v>
      </c>
    </row>
    <row r="17" spans="1:33" ht="15" customHeight="1" x14ac:dyDescent="0.2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63">
        <v>44562</v>
      </c>
      <c r="AA17" s="247">
        <v>7.1227417592410941E-2</v>
      </c>
      <c r="AC17" s="263">
        <v>44562</v>
      </c>
      <c r="AD17" s="247">
        <v>5.3519169791040752E-2</v>
      </c>
      <c r="AF17" s="263">
        <v>44562</v>
      </c>
      <c r="AG17" s="247">
        <v>0.1334081155887506</v>
      </c>
    </row>
    <row r="18" spans="1:33" ht="15" customHeight="1" x14ac:dyDescent="0.2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63">
        <v>44593</v>
      </c>
      <c r="AA18" s="247">
        <v>8.3562457782957289E-2</v>
      </c>
      <c r="AC18" s="263">
        <v>44593</v>
      </c>
      <c r="AD18" s="247">
        <v>7.6773347988849994E-2</v>
      </c>
      <c r="AF18" s="263">
        <v>44593</v>
      </c>
      <c r="AG18" s="247">
        <v>0.1555430364760727</v>
      </c>
    </row>
    <row r="19" spans="1:33" ht="15" customHeight="1" x14ac:dyDescent="0.2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63">
        <v>44621</v>
      </c>
      <c r="AA19" s="247">
        <v>7.8080732102192199E-2</v>
      </c>
      <c r="AC19" s="263">
        <v>44621</v>
      </c>
      <c r="AD19" s="247">
        <v>8.4742533114256557E-2</v>
      </c>
      <c r="AF19" s="263">
        <v>44621</v>
      </c>
      <c r="AG19" s="247">
        <v>0.14259110757126067</v>
      </c>
    </row>
    <row r="20" spans="1:33" ht="15" customHeight="1" x14ac:dyDescent="0.2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63">
        <v>44652</v>
      </c>
      <c r="AA20" s="247">
        <v>7.6313070552057813E-2</v>
      </c>
      <c r="AC20" s="263">
        <v>44652</v>
      </c>
      <c r="AD20" s="247">
        <v>0.11097691956717298</v>
      </c>
      <c r="AF20" s="263">
        <v>44652</v>
      </c>
      <c r="AG20" s="247">
        <v>0.1326808570134152</v>
      </c>
    </row>
    <row r="21" spans="1:33" ht="15" customHeight="1" x14ac:dyDescent="0.2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63">
        <v>44682</v>
      </c>
      <c r="AA21" s="247">
        <v>7.2394562929306266E-2</v>
      </c>
      <c r="AC21" s="263">
        <v>44682</v>
      </c>
      <c r="AD21" s="247">
        <v>0.11185638363589362</v>
      </c>
      <c r="AF21" s="263">
        <v>44682</v>
      </c>
      <c r="AG21" s="247">
        <v>0.12244288020059485</v>
      </c>
    </row>
    <row r="22" spans="1:33" ht="15" customHeight="1" x14ac:dyDescent="0.2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63">
        <v>44714</v>
      </c>
      <c r="AA22" s="247">
        <v>6.9203336991928807E-2</v>
      </c>
      <c r="AC22" s="263">
        <v>44714</v>
      </c>
      <c r="AD22" s="247">
        <v>0.11882288471304064</v>
      </c>
      <c r="AF22" s="263">
        <v>44714</v>
      </c>
      <c r="AG22" s="247">
        <v>0.11829641826116016</v>
      </c>
    </row>
    <row r="23" spans="1:33" ht="15" customHeight="1" x14ac:dyDescent="0.2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63">
        <v>44746</v>
      </c>
      <c r="AA23" s="247">
        <v>6.5443991271084065E-2</v>
      </c>
      <c r="AC23" s="263">
        <v>44746</v>
      </c>
      <c r="AD23" s="247">
        <v>0.12359190634146017</v>
      </c>
      <c r="AF23" s="263">
        <v>44746</v>
      </c>
      <c r="AG23" s="247">
        <v>0.1027128944258493</v>
      </c>
    </row>
    <row r="24" spans="1:33" ht="15" customHeight="1" x14ac:dyDescent="0.2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64"/>
      <c r="AC24" s="264"/>
      <c r="AF24" s="264"/>
    </row>
    <row r="25" spans="1:33" ht="15" customHeight="1" x14ac:dyDescent="0.2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64"/>
      <c r="AF25" s="264"/>
    </row>
    <row r="26" spans="1:33" ht="15" customHeight="1" x14ac:dyDescent="0.2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</row>
    <row r="27" spans="1:33" ht="15" customHeight="1" x14ac:dyDescent="0.2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</row>
    <row r="28" spans="1:33" ht="15" customHeight="1" x14ac:dyDescent="0.2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</row>
    <row r="29" spans="1:33" ht="15" customHeight="1" x14ac:dyDescent="0.2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X29" s="244"/>
      <c r="Y29" s="244"/>
    </row>
    <row r="30" spans="1:33" ht="15" customHeight="1" x14ac:dyDescent="0.2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</row>
    <row r="31" spans="1:33" ht="15" customHeight="1" x14ac:dyDescent="0.2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</row>
    <row r="32" spans="1:33" ht="15" customHeight="1" x14ac:dyDescent="0.2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</row>
    <row r="33" spans="1:36" ht="15" customHeight="1" x14ac:dyDescent="0.2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</row>
    <row r="34" spans="1:36" ht="15" customHeight="1" x14ac:dyDescent="0.2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8" t="s">
        <v>216</v>
      </c>
      <c r="AC34" s="248" t="s">
        <v>217</v>
      </c>
      <c r="AF34" s="248" t="s">
        <v>218</v>
      </c>
    </row>
    <row r="35" spans="1:36" ht="15" customHeight="1" x14ac:dyDescent="0.2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</row>
    <row r="36" spans="1:36" ht="15" customHeight="1" x14ac:dyDescent="0.2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244"/>
      <c r="X36" s="244"/>
      <c r="Y36" s="244"/>
      <c r="Z36" s="263">
        <v>44317</v>
      </c>
      <c r="AA36" s="247">
        <v>3.3176820471204849E-2</v>
      </c>
      <c r="AC36" s="263">
        <v>44317</v>
      </c>
      <c r="AD36" s="247">
        <v>5.6149073775790724E-2</v>
      </c>
      <c r="AF36" s="263">
        <v>44317</v>
      </c>
      <c r="AG36" s="247">
        <v>3.0713666235557043E-2</v>
      </c>
      <c r="AI36" s="246" t="s">
        <v>226</v>
      </c>
      <c r="AJ36" s="246">
        <v>2022</v>
      </c>
    </row>
    <row r="37" spans="1:36" ht="15" customHeight="1" x14ac:dyDescent="0.2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63">
        <v>44348</v>
      </c>
      <c r="AA37" s="247">
        <v>5.4478845436970291E-2</v>
      </c>
      <c r="AC37" s="263">
        <v>44348</v>
      </c>
      <c r="AD37" s="247">
        <v>6.6461848107498292E-2</v>
      </c>
      <c r="AF37" s="263">
        <v>44348</v>
      </c>
      <c r="AG37" s="247">
        <v>5.3775140462097824E-2</v>
      </c>
      <c r="AI37" s="246" t="s">
        <v>236</v>
      </c>
      <c r="AJ37" s="246">
        <v>2021</v>
      </c>
    </row>
    <row r="38" spans="1:36" ht="15" customHeight="1" x14ac:dyDescent="0.2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63">
        <v>44378</v>
      </c>
      <c r="AA38" s="247">
        <v>6.8277349830211873E-2</v>
      </c>
      <c r="AC38" s="263">
        <v>44378</v>
      </c>
      <c r="AD38" s="247">
        <v>8.08038726901944E-2</v>
      </c>
      <c r="AF38" s="263">
        <v>44378</v>
      </c>
      <c r="AG38" s="247">
        <v>7.2996350315848127E-2</v>
      </c>
    </row>
    <row r="39" spans="1:36" ht="15" customHeight="1" x14ac:dyDescent="0.2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63">
        <v>44409</v>
      </c>
      <c r="AA39" s="247">
        <v>7.3581722612025266E-2</v>
      </c>
      <c r="AC39" s="263">
        <v>44409</v>
      </c>
      <c r="AD39" s="247">
        <v>7.8527995959128849E-2</v>
      </c>
      <c r="AF39" s="263">
        <v>44409</v>
      </c>
      <c r="AG39" s="247">
        <v>7.8639977385228974E-2</v>
      </c>
      <c r="AI39" s="246" t="s">
        <v>242</v>
      </c>
      <c r="AJ39" s="246">
        <v>2021</v>
      </c>
    </row>
    <row r="40" spans="1:36" ht="15" customHeight="1" x14ac:dyDescent="0.2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  <c r="U40" s="244"/>
      <c r="V40" s="244"/>
      <c r="W40" s="244"/>
      <c r="X40" s="244"/>
      <c r="Y40" s="244"/>
      <c r="Z40" s="263">
        <v>44440</v>
      </c>
      <c r="AA40" s="247">
        <v>7.5245212739847314E-2</v>
      </c>
      <c r="AC40" s="263">
        <v>44440</v>
      </c>
      <c r="AD40" s="247">
        <v>7.1150979713181212E-2</v>
      </c>
      <c r="AF40" s="263">
        <v>44440</v>
      </c>
      <c r="AG40" s="247">
        <v>8.127261172729433E-2</v>
      </c>
      <c r="AI40" s="246" t="s">
        <v>243</v>
      </c>
      <c r="AJ40" s="246">
        <v>2020</v>
      </c>
    </row>
    <row r="41" spans="1:36" ht="15" customHeight="1" x14ac:dyDescent="0.2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  <c r="U41" s="244"/>
      <c r="V41" s="244"/>
      <c r="W41" s="244"/>
      <c r="X41" s="244"/>
      <c r="Y41" s="244"/>
      <c r="Z41" s="263">
        <v>44470</v>
      </c>
      <c r="AA41" s="247">
        <v>7.4580264859136353E-2</v>
      </c>
      <c r="AC41" s="263">
        <v>44470</v>
      </c>
      <c r="AD41" s="247">
        <v>5.9588156124762294E-2</v>
      </c>
      <c r="AF41" s="263">
        <v>44470</v>
      </c>
      <c r="AG41" s="247">
        <v>7.6571233412972506E-2</v>
      </c>
    </row>
    <row r="42" spans="1:36" ht="15" customHeight="1" x14ac:dyDescent="0.2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63">
        <v>44501</v>
      </c>
      <c r="AA42" s="247">
        <v>6.537393231964686E-2</v>
      </c>
      <c r="AC42" s="263">
        <v>44501</v>
      </c>
      <c r="AD42" s="247">
        <v>4.0020850607342881E-2</v>
      </c>
      <c r="AF42" s="263">
        <v>44501</v>
      </c>
      <c r="AG42" s="247">
        <v>6.6674097100036675E-2</v>
      </c>
    </row>
    <row r="43" spans="1:36" ht="15" customHeight="1" x14ac:dyDescent="0.2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63">
        <v>44531</v>
      </c>
      <c r="AA43" s="247">
        <v>5.6370216489294196E-2</v>
      </c>
      <c r="AC43" s="263">
        <v>44531</v>
      </c>
      <c r="AD43" s="247">
        <v>2.2421777253976812E-2</v>
      </c>
      <c r="AF43" s="263">
        <v>44531</v>
      </c>
      <c r="AG43" s="247">
        <v>5.6038250010495713E-2</v>
      </c>
    </row>
    <row r="44" spans="1:36" ht="15" customHeight="1" x14ac:dyDescent="0.2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63">
        <v>44562</v>
      </c>
      <c r="AA44" s="247">
        <v>5.6541730906002952E-2</v>
      </c>
      <c r="AC44" s="263">
        <v>44562</v>
      </c>
      <c r="AD44" s="247">
        <v>1.3965485222009164E-2</v>
      </c>
      <c r="AF44" s="263">
        <v>44562</v>
      </c>
      <c r="AG44" s="247">
        <v>5.1275982464107132E-2</v>
      </c>
    </row>
    <row r="45" spans="1:36" ht="15" customHeight="1" x14ac:dyDescent="0.2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  <c r="U45" s="244"/>
      <c r="V45" s="244"/>
      <c r="W45" s="244"/>
      <c r="X45" s="244"/>
      <c r="Y45" s="244"/>
      <c r="Z45" s="263">
        <v>44593</v>
      </c>
      <c r="AA45" s="247">
        <v>5.7677949004432211E-2</v>
      </c>
      <c r="AC45" s="263">
        <v>44593</v>
      </c>
      <c r="AD45" s="247">
        <v>8.7786489405812067E-3</v>
      </c>
      <c r="AF45" s="263">
        <v>44593</v>
      </c>
      <c r="AG45" s="247">
        <v>5.127725370591122E-2</v>
      </c>
    </row>
    <row r="46" spans="1:36" ht="15" customHeight="1" x14ac:dyDescent="0.2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63">
        <v>44621</v>
      </c>
      <c r="AA46" s="247">
        <v>4.5523648250621565E-2</v>
      </c>
      <c r="AC46" s="263">
        <v>44621</v>
      </c>
      <c r="AD46" s="247">
        <v>-3.7863608876990895E-3</v>
      </c>
      <c r="AF46" s="263">
        <v>44621</v>
      </c>
      <c r="AG46" s="247">
        <v>3.7063786393869119E-2</v>
      </c>
    </row>
    <row r="47" spans="1:36" ht="15" customHeight="1" x14ac:dyDescent="0.2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  <c r="U47" s="244"/>
      <c r="V47" s="244"/>
      <c r="W47" s="244"/>
      <c r="X47" s="244"/>
      <c r="Y47" s="244"/>
      <c r="Z47" s="263">
        <v>44652</v>
      </c>
      <c r="AA47" s="247">
        <v>2.913249490708722E-2</v>
      </c>
      <c r="AC47" s="263">
        <v>44652</v>
      </c>
      <c r="AD47" s="247">
        <v>-1.6677794302476911E-2</v>
      </c>
      <c r="AF47" s="263">
        <v>44652</v>
      </c>
      <c r="AG47" s="247">
        <v>2.3455283267629311E-2</v>
      </c>
    </row>
    <row r="48" spans="1:36" ht="15" customHeight="1" x14ac:dyDescent="0.2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63">
        <v>44682</v>
      </c>
      <c r="AA48" s="247">
        <v>2.4188659435443471E-2</v>
      </c>
      <c r="AC48" s="263">
        <v>44682</v>
      </c>
      <c r="AD48" s="247">
        <v>-1.904209853828874E-2</v>
      </c>
      <c r="AF48" s="263">
        <v>44682</v>
      </c>
      <c r="AG48" s="247">
        <v>2.1281096259066032E-2</v>
      </c>
    </row>
    <row r="49" spans="1:33" ht="15" customHeight="1" x14ac:dyDescent="0.2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263">
        <v>44714</v>
      </c>
      <c r="AA49" s="247">
        <v>1.5228245141246361E-2</v>
      </c>
      <c r="AC49" s="263">
        <v>44714</v>
      </c>
      <c r="AD49" s="247">
        <v>-2.8462136215130586E-2</v>
      </c>
      <c r="AF49" s="263">
        <v>44714</v>
      </c>
      <c r="AG49" s="247">
        <v>9.0246756242657964E-3</v>
      </c>
    </row>
    <row r="50" spans="1:33" ht="15" customHeight="1" x14ac:dyDescent="0.2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63">
        <v>44746</v>
      </c>
      <c r="AA50" s="247">
        <v>9.7482854527903839E-3</v>
      </c>
      <c r="AC50" s="263">
        <v>44746</v>
      </c>
      <c r="AD50" s="247">
        <v>-3.4877221187902305E-2</v>
      </c>
      <c r="AF50" s="263">
        <v>44746</v>
      </c>
      <c r="AG50" s="247">
        <v>-1.4106472028349514E-3</v>
      </c>
    </row>
    <row r="51" spans="1:33" ht="15" customHeight="1" x14ac:dyDescent="0.2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64"/>
      <c r="AC51" s="264"/>
      <c r="AF51" s="264"/>
    </row>
    <row r="52" spans="1:33" ht="15" customHeight="1" x14ac:dyDescent="0.2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64"/>
      <c r="AF52" s="264"/>
    </row>
    <row r="53" spans="1:33" ht="15" customHeight="1" x14ac:dyDescent="0.25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64"/>
      <c r="AF53" s="264"/>
    </row>
    <row r="54" spans="1:33" ht="15" customHeight="1" x14ac:dyDescent="0.25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AF54" s="264"/>
    </row>
    <row r="55" spans="1:33" ht="15" customHeight="1" x14ac:dyDescent="0.25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</row>
    <row r="56" spans="1:33" ht="15" customHeight="1" x14ac:dyDescent="0.25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</row>
    <row r="57" spans="1:33" ht="15" customHeight="1" x14ac:dyDescent="0.25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</row>
    <row r="58" spans="1:33" ht="15" customHeight="1" x14ac:dyDescent="0.25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40E6A-CC66-4885-9D12-9AC6F802725F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4" t="s">
        <v>47</v>
      </c>
      <c r="B1" s="34"/>
      <c r="C1" s="86"/>
      <c r="D1" s="34"/>
      <c r="E1" s="34"/>
      <c r="H1" s="34"/>
      <c r="I1" s="34"/>
      <c r="L1" s="34"/>
      <c r="M1" s="34"/>
    </row>
    <row r="2" spans="1:15" ht="15" customHeight="1" x14ac:dyDescent="0.25">
      <c r="A2" s="83"/>
      <c r="B2" s="83"/>
      <c r="C2" s="86"/>
    </row>
    <row r="3" spans="1:15" ht="15" customHeight="1" x14ac:dyDescent="0.25">
      <c r="A3" s="86"/>
      <c r="B3" s="86"/>
      <c r="C3" s="86"/>
    </row>
    <row r="4" spans="1:15" ht="15" customHeight="1" x14ac:dyDescent="0.25">
      <c r="A4" s="87" t="s">
        <v>51</v>
      </c>
      <c r="B4" s="33"/>
      <c r="N4" s="117" t="s">
        <v>172</v>
      </c>
    </row>
    <row r="5" spans="1:15" ht="19.149999999999999" customHeight="1" x14ac:dyDescent="0.25">
      <c r="A5" s="87"/>
      <c r="B5" s="87"/>
      <c r="C5" s="281" t="s">
        <v>3</v>
      </c>
      <c r="D5" s="281"/>
      <c r="E5" s="281"/>
      <c r="F5" s="281"/>
      <c r="G5" s="281" t="s">
        <v>4</v>
      </c>
      <c r="H5" s="281"/>
      <c r="I5" s="281"/>
      <c r="J5" s="281"/>
      <c r="K5" s="281" t="s">
        <v>5</v>
      </c>
      <c r="L5" s="281"/>
      <c r="M5" s="281"/>
      <c r="N5" s="281"/>
    </row>
    <row r="6" spans="1:15" ht="19.5" customHeight="1" x14ac:dyDescent="0.25">
      <c r="A6" s="284" t="s">
        <v>88</v>
      </c>
      <c r="B6" s="284"/>
      <c r="C6" s="282" t="s">
        <v>89</v>
      </c>
      <c r="D6" s="282"/>
      <c r="E6" s="283" t="s">
        <v>12</v>
      </c>
      <c r="F6" s="283"/>
      <c r="G6" s="283" t="s">
        <v>89</v>
      </c>
      <c r="H6" s="283"/>
      <c r="I6" s="283" t="s">
        <v>12</v>
      </c>
      <c r="J6" s="283"/>
      <c r="K6" s="283" t="s">
        <v>89</v>
      </c>
      <c r="L6" s="283"/>
      <c r="M6" s="283" t="s">
        <v>12</v>
      </c>
      <c r="N6" s="283"/>
    </row>
    <row r="7" spans="1:15" ht="19.5" customHeight="1" x14ac:dyDescent="0.25">
      <c r="A7" s="284"/>
      <c r="B7" s="284"/>
      <c r="C7" s="186">
        <v>2025</v>
      </c>
      <c r="D7" s="186">
        <v>2026</v>
      </c>
      <c r="E7" s="92" t="s">
        <v>13</v>
      </c>
      <c r="F7" s="92" t="s">
        <v>14</v>
      </c>
      <c r="G7" s="186">
        <v>2025</v>
      </c>
      <c r="H7" s="186">
        <v>2026</v>
      </c>
      <c r="I7" s="92" t="s">
        <v>13</v>
      </c>
      <c r="J7" s="92" t="s">
        <v>14</v>
      </c>
      <c r="K7" s="186">
        <v>2025</v>
      </c>
      <c r="L7" s="186">
        <v>2026</v>
      </c>
      <c r="M7" s="92" t="s">
        <v>13</v>
      </c>
      <c r="N7" s="92" t="s">
        <v>14</v>
      </c>
    </row>
    <row r="8" spans="1:15" s="142" customFormat="1" ht="19.5" customHeight="1" x14ac:dyDescent="0.25">
      <c r="A8" s="187" t="s">
        <v>90</v>
      </c>
      <c r="B8" s="188" t="s">
        <v>91</v>
      </c>
      <c r="C8" s="189">
        <v>10303283</v>
      </c>
      <c r="D8" s="190">
        <v>9729259</v>
      </c>
      <c r="E8" s="191">
        <v>-574024</v>
      </c>
      <c r="F8" s="192">
        <v>-5.571272768107022</v>
      </c>
      <c r="G8" s="193">
        <v>0</v>
      </c>
      <c r="H8" s="190">
        <v>0</v>
      </c>
      <c r="I8" s="191">
        <v>0</v>
      </c>
      <c r="J8" s="192" t="s">
        <v>151</v>
      </c>
      <c r="K8" s="193">
        <v>971</v>
      </c>
      <c r="L8" s="190">
        <v>795</v>
      </c>
      <c r="M8" s="191">
        <v>-176</v>
      </c>
      <c r="N8" s="192">
        <v>-18.125643666323381</v>
      </c>
      <c r="O8" s="157"/>
    </row>
    <row r="9" spans="1:15" s="142" customFormat="1" ht="19.5" customHeight="1" x14ac:dyDescent="0.25">
      <c r="A9" s="187" t="s">
        <v>90</v>
      </c>
      <c r="B9" s="188" t="s">
        <v>92</v>
      </c>
      <c r="C9" s="189">
        <v>1669306</v>
      </c>
      <c r="D9" s="190">
        <v>1961053</v>
      </c>
      <c r="E9" s="191">
        <v>291747</v>
      </c>
      <c r="F9" s="192">
        <v>17.47714319603476</v>
      </c>
      <c r="G9" s="193">
        <v>0</v>
      </c>
      <c r="H9" s="190">
        <v>0</v>
      </c>
      <c r="I9" s="191">
        <v>0</v>
      </c>
      <c r="J9" s="192" t="s">
        <v>151</v>
      </c>
      <c r="K9" s="193">
        <v>75130</v>
      </c>
      <c r="L9" s="190">
        <v>68299</v>
      </c>
      <c r="M9" s="191">
        <v>-6831</v>
      </c>
      <c r="N9" s="192">
        <v>-9.0922401171303022</v>
      </c>
      <c r="O9" s="157"/>
    </row>
    <row r="10" spans="1:15" s="142" customFormat="1" ht="19.5" customHeight="1" x14ac:dyDescent="0.25">
      <c r="A10" s="187" t="s">
        <v>90</v>
      </c>
      <c r="B10" s="188" t="s">
        <v>93</v>
      </c>
      <c r="C10" s="189">
        <v>3395533</v>
      </c>
      <c r="D10" s="190">
        <v>3928045</v>
      </c>
      <c r="E10" s="191">
        <v>532512</v>
      </c>
      <c r="F10" s="192">
        <v>15.68272197619638</v>
      </c>
      <c r="G10" s="193">
        <v>0</v>
      </c>
      <c r="H10" s="190">
        <v>0</v>
      </c>
      <c r="I10" s="191">
        <v>0</v>
      </c>
      <c r="J10" s="192" t="s">
        <v>151</v>
      </c>
      <c r="K10" s="193">
        <v>7657</v>
      </c>
      <c r="L10" s="190">
        <v>7991</v>
      </c>
      <c r="M10" s="191">
        <v>334</v>
      </c>
      <c r="N10" s="192">
        <v>4.3620216795089419</v>
      </c>
      <c r="O10" s="157"/>
    </row>
    <row r="11" spans="1:15" s="142" customFormat="1" ht="19.5" customHeight="1" x14ac:dyDescent="0.25">
      <c r="A11" s="187" t="s">
        <v>90</v>
      </c>
      <c r="B11" s="188" t="s">
        <v>94</v>
      </c>
      <c r="C11" s="189">
        <v>3200335</v>
      </c>
      <c r="D11" s="190">
        <v>3346177</v>
      </c>
      <c r="E11" s="191">
        <v>145842</v>
      </c>
      <c r="F11" s="192">
        <v>4.5570854301190309</v>
      </c>
      <c r="G11" s="193">
        <v>0</v>
      </c>
      <c r="H11" s="190">
        <v>0</v>
      </c>
      <c r="I11" s="191">
        <v>0</v>
      </c>
      <c r="J11" s="192" t="s">
        <v>151</v>
      </c>
      <c r="K11" s="193">
        <v>1531</v>
      </c>
      <c r="L11" s="190">
        <v>1281</v>
      </c>
      <c r="M11" s="191">
        <v>-250</v>
      </c>
      <c r="N11" s="192">
        <v>-16.329196603527109</v>
      </c>
      <c r="O11" s="157"/>
    </row>
    <row r="12" spans="1:15" s="142" customFormat="1" ht="19.5" customHeight="1" x14ac:dyDescent="0.25">
      <c r="A12" s="187" t="s">
        <v>90</v>
      </c>
      <c r="B12" s="188" t="s">
        <v>95</v>
      </c>
      <c r="C12" s="189">
        <v>917836</v>
      </c>
      <c r="D12" s="190">
        <v>855282</v>
      </c>
      <c r="E12" s="191">
        <v>-62554</v>
      </c>
      <c r="F12" s="192">
        <v>-6.8153787822661078</v>
      </c>
      <c r="G12" s="193">
        <v>0</v>
      </c>
      <c r="H12" s="190">
        <v>0</v>
      </c>
      <c r="I12" s="191">
        <v>0</v>
      </c>
      <c r="J12" s="192" t="s">
        <v>151</v>
      </c>
      <c r="K12" s="193">
        <v>57183</v>
      </c>
      <c r="L12" s="190">
        <v>56657</v>
      </c>
      <c r="M12" s="191">
        <v>-526</v>
      </c>
      <c r="N12" s="192">
        <v>-0.9198538027035994</v>
      </c>
      <c r="O12" s="157"/>
    </row>
    <row r="13" spans="1:15" s="142" customFormat="1" ht="19.5" customHeight="1" x14ac:dyDescent="0.25">
      <c r="A13" s="187" t="s">
        <v>90</v>
      </c>
      <c r="B13" s="188" t="s">
        <v>96</v>
      </c>
      <c r="C13" s="189">
        <v>362066</v>
      </c>
      <c r="D13" s="190">
        <v>330769</v>
      </c>
      <c r="E13" s="191">
        <v>-31297</v>
      </c>
      <c r="F13" s="192">
        <v>-8.64400413184336</v>
      </c>
      <c r="G13" s="193">
        <v>0</v>
      </c>
      <c r="H13" s="190">
        <v>0</v>
      </c>
      <c r="I13" s="191">
        <v>0</v>
      </c>
      <c r="J13" s="192" t="s">
        <v>151</v>
      </c>
      <c r="K13" s="193">
        <v>26209</v>
      </c>
      <c r="L13" s="190">
        <v>11775</v>
      </c>
      <c r="M13" s="191">
        <v>-14434</v>
      </c>
      <c r="N13" s="192">
        <v>-55.072684955549619</v>
      </c>
      <c r="O13" s="157"/>
    </row>
    <row r="14" spans="1:15" s="142" customFormat="1" ht="19.5" customHeight="1" x14ac:dyDescent="0.25">
      <c r="A14" s="187" t="s">
        <v>90</v>
      </c>
      <c r="B14" s="188" t="s">
        <v>97</v>
      </c>
      <c r="C14" s="189">
        <v>0</v>
      </c>
      <c r="D14" s="190">
        <v>0</v>
      </c>
      <c r="E14" s="191">
        <v>0</v>
      </c>
      <c r="F14" s="192" t="s">
        <v>151</v>
      </c>
      <c r="G14" s="193">
        <v>1349382</v>
      </c>
      <c r="H14" s="190">
        <v>1379773</v>
      </c>
      <c r="I14" s="191">
        <v>30391</v>
      </c>
      <c r="J14" s="192">
        <v>2.2522161997121661</v>
      </c>
      <c r="K14" s="193">
        <v>46222</v>
      </c>
      <c r="L14" s="190">
        <v>54611</v>
      </c>
      <c r="M14" s="191">
        <v>8389</v>
      </c>
      <c r="N14" s="192">
        <v>18.14936610272164</v>
      </c>
      <c r="O14" s="157"/>
    </row>
    <row r="15" spans="1:15" s="142" customFormat="1" ht="19.5" customHeight="1" x14ac:dyDescent="0.25">
      <c r="A15" s="187" t="s">
        <v>90</v>
      </c>
      <c r="B15" s="188" t="s">
        <v>98</v>
      </c>
      <c r="C15" s="189">
        <v>2657104</v>
      </c>
      <c r="D15" s="190">
        <v>2957465</v>
      </c>
      <c r="E15" s="191">
        <v>300361</v>
      </c>
      <c r="F15" s="192">
        <v>11.304073909037809</v>
      </c>
      <c r="G15" s="193">
        <v>0</v>
      </c>
      <c r="H15" s="190">
        <v>0</v>
      </c>
      <c r="I15" s="191">
        <v>0</v>
      </c>
      <c r="J15" s="192" t="s">
        <v>151</v>
      </c>
      <c r="K15" s="193">
        <v>577</v>
      </c>
      <c r="L15" s="190">
        <v>808</v>
      </c>
      <c r="M15" s="191">
        <v>231</v>
      </c>
      <c r="N15" s="192">
        <v>40.034662045060657</v>
      </c>
      <c r="O15" s="157"/>
    </row>
    <row r="16" spans="1:15" s="142" customFormat="1" ht="19.5" customHeight="1" x14ac:dyDescent="0.25">
      <c r="A16" s="187" t="s">
        <v>90</v>
      </c>
      <c r="B16" s="188" t="s">
        <v>99</v>
      </c>
      <c r="C16" s="189">
        <v>597415</v>
      </c>
      <c r="D16" s="190">
        <v>577792</v>
      </c>
      <c r="E16" s="191">
        <v>-19623</v>
      </c>
      <c r="F16" s="192">
        <v>-3.2846513729986668</v>
      </c>
      <c r="G16" s="193">
        <v>0</v>
      </c>
      <c r="H16" s="190">
        <v>0</v>
      </c>
      <c r="I16" s="191">
        <v>0</v>
      </c>
      <c r="J16" s="192" t="s">
        <v>151</v>
      </c>
      <c r="K16" s="193">
        <v>151301</v>
      </c>
      <c r="L16" s="190">
        <v>152165</v>
      </c>
      <c r="M16" s="191">
        <v>864</v>
      </c>
      <c r="N16" s="192">
        <v>0.57104711799657082</v>
      </c>
      <c r="O16" s="157"/>
    </row>
    <row r="17" spans="1:15" s="142" customFormat="1" ht="19.5" customHeight="1" x14ac:dyDescent="0.25">
      <c r="A17" s="187" t="s">
        <v>100</v>
      </c>
      <c r="B17" s="188" t="s">
        <v>101</v>
      </c>
      <c r="C17" s="189">
        <v>0</v>
      </c>
      <c r="D17" s="190">
        <v>0</v>
      </c>
      <c r="E17" s="191">
        <v>0</v>
      </c>
      <c r="F17" s="192" t="s">
        <v>151</v>
      </c>
      <c r="G17" s="193">
        <v>1299062</v>
      </c>
      <c r="H17" s="190">
        <v>1142668</v>
      </c>
      <c r="I17" s="191">
        <v>-156394</v>
      </c>
      <c r="J17" s="192">
        <v>-12.038994289725981</v>
      </c>
      <c r="K17" s="193">
        <v>11760</v>
      </c>
      <c r="L17" s="190">
        <v>12553</v>
      </c>
      <c r="M17" s="191">
        <v>793</v>
      </c>
      <c r="N17" s="192">
        <v>6.7431972789115662</v>
      </c>
      <c r="O17" s="157"/>
    </row>
    <row r="18" spans="1:15" s="142" customFormat="1" ht="19.5" customHeight="1" x14ac:dyDescent="0.25">
      <c r="A18" s="187" t="s">
        <v>100</v>
      </c>
      <c r="B18" s="188" t="s">
        <v>102</v>
      </c>
      <c r="C18" s="189">
        <v>0</v>
      </c>
      <c r="D18" s="190">
        <v>0</v>
      </c>
      <c r="E18" s="191">
        <v>0</v>
      </c>
      <c r="F18" s="192" t="s">
        <v>151</v>
      </c>
      <c r="G18" s="193">
        <v>894719</v>
      </c>
      <c r="H18" s="190">
        <v>1001842</v>
      </c>
      <c r="I18" s="191">
        <v>107123</v>
      </c>
      <c r="J18" s="192">
        <v>11.97280934013919</v>
      </c>
      <c r="K18" s="193">
        <v>345424</v>
      </c>
      <c r="L18" s="190">
        <v>345327</v>
      </c>
      <c r="M18" s="191">
        <v>-97</v>
      </c>
      <c r="N18" s="192">
        <v>-2.8081430358056991E-2</v>
      </c>
      <c r="O18" s="157"/>
    </row>
    <row r="19" spans="1:15" s="142" customFormat="1" ht="19.5" customHeight="1" x14ac:dyDescent="0.25">
      <c r="A19" s="187" t="s">
        <v>100</v>
      </c>
      <c r="B19" s="188" t="s">
        <v>103</v>
      </c>
      <c r="C19" s="189">
        <v>0</v>
      </c>
      <c r="D19" s="190">
        <v>0</v>
      </c>
      <c r="E19" s="191">
        <v>0</v>
      </c>
      <c r="F19" s="192" t="s">
        <v>151</v>
      </c>
      <c r="G19" s="193">
        <v>252731</v>
      </c>
      <c r="H19" s="190">
        <v>233091</v>
      </c>
      <c r="I19" s="191">
        <v>-19640</v>
      </c>
      <c r="J19" s="192">
        <v>-7.7711084117104718</v>
      </c>
      <c r="K19" s="193">
        <v>218858</v>
      </c>
      <c r="L19" s="190">
        <v>247120</v>
      </c>
      <c r="M19" s="191">
        <v>28262</v>
      </c>
      <c r="N19" s="192">
        <v>12.91339590053825</v>
      </c>
      <c r="O19" s="157"/>
    </row>
    <row r="20" spans="1:15" s="142" customFormat="1" ht="19.5" customHeight="1" x14ac:dyDescent="0.25">
      <c r="A20" s="187" t="s">
        <v>100</v>
      </c>
      <c r="B20" s="188" t="s">
        <v>104</v>
      </c>
      <c r="C20" s="189">
        <v>0</v>
      </c>
      <c r="D20" s="190">
        <v>0</v>
      </c>
      <c r="E20" s="191">
        <v>0</v>
      </c>
      <c r="F20" s="192" t="s">
        <v>151</v>
      </c>
      <c r="G20" s="193">
        <v>81709</v>
      </c>
      <c r="H20" s="190">
        <v>86225</v>
      </c>
      <c r="I20" s="191">
        <v>4516</v>
      </c>
      <c r="J20" s="192">
        <v>5.5269309378403904</v>
      </c>
      <c r="K20" s="193">
        <v>2345549</v>
      </c>
      <c r="L20" s="190">
        <v>2281480</v>
      </c>
      <c r="M20" s="191">
        <v>-64069</v>
      </c>
      <c r="N20" s="192">
        <v>-2.7315140293381148</v>
      </c>
      <c r="O20" s="157"/>
    </row>
    <row r="21" spans="1:15" s="142" customFormat="1" ht="19.5" customHeight="1" x14ac:dyDescent="0.25">
      <c r="A21" s="187" t="s">
        <v>100</v>
      </c>
      <c r="B21" s="188" t="s">
        <v>105</v>
      </c>
      <c r="C21" s="189">
        <v>0</v>
      </c>
      <c r="D21" s="190">
        <v>0</v>
      </c>
      <c r="E21" s="191">
        <v>0</v>
      </c>
      <c r="F21" s="192" t="s">
        <v>151</v>
      </c>
      <c r="G21" s="193">
        <v>0</v>
      </c>
      <c r="H21" s="190">
        <v>0</v>
      </c>
      <c r="I21" s="191">
        <v>0</v>
      </c>
      <c r="J21" s="192" t="s">
        <v>151</v>
      </c>
      <c r="K21" s="193">
        <v>639842</v>
      </c>
      <c r="L21" s="190">
        <v>581725</v>
      </c>
      <c r="M21" s="191">
        <v>-58117</v>
      </c>
      <c r="N21" s="192">
        <v>-9.0830236214565474</v>
      </c>
      <c r="O21" s="157"/>
    </row>
    <row r="22" spans="1:15" s="142" customFormat="1" ht="19.5" customHeight="1" x14ac:dyDescent="0.25">
      <c r="A22" s="187" t="s">
        <v>106</v>
      </c>
      <c r="B22" s="188" t="s">
        <v>107</v>
      </c>
      <c r="C22" s="189">
        <v>0</v>
      </c>
      <c r="D22" s="190">
        <v>0</v>
      </c>
      <c r="E22" s="191">
        <v>0</v>
      </c>
      <c r="F22" s="192" t="s">
        <v>151</v>
      </c>
      <c r="G22" s="193">
        <v>82212</v>
      </c>
      <c r="H22" s="190">
        <v>147820</v>
      </c>
      <c r="I22" s="191">
        <v>65608</v>
      </c>
      <c r="J22" s="192">
        <v>79.803435021651353</v>
      </c>
      <c r="K22" s="193">
        <v>45122</v>
      </c>
      <c r="L22" s="190">
        <v>44606</v>
      </c>
      <c r="M22" s="191">
        <v>-516</v>
      </c>
      <c r="N22" s="192">
        <v>-1.143566331279644</v>
      </c>
      <c r="O22" s="157"/>
    </row>
    <row r="23" spans="1:15" s="142" customFormat="1" ht="19.5" customHeight="1" x14ac:dyDescent="0.25">
      <c r="A23" s="187" t="s">
        <v>106</v>
      </c>
      <c r="B23" s="188" t="s">
        <v>108</v>
      </c>
      <c r="C23" s="189">
        <v>11521</v>
      </c>
      <c r="D23" s="190">
        <v>7741</v>
      </c>
      <c r="E23" s="191">
        <v>-3780</v>
      </c>
      <c r="F23" s="192">
        <v>-32.809651939935783</v>
      </c>
      <c r="G23" s="193">
        <v>2503721</v>
      </c>
      <c r="H23" s="190">
        <v>2306226</v>
      </c>
      <c r="I23" s="191">
        <v>-197495</v>
      </c>
      <c r="J23" s="192">
        <v>-7.8880594123706231</v>
      </c>
      <c r="K23" s="193">
        <v>433778</v>
      </c>
      <c r="L23" s="190">
        <v>422227</v>
      </c>
      <c r="M23" s="191">
        <v>-11551</v>
      </c>
      <c r="N23" s="192">
        <v>-2.6628828571296879</v>
      </c>
      <c r="O23" s="157"/>
    </row>
    <row r="24" spans="1:15" s="142" customFormat="1" ht="19.5" customHeight="1" x14ac:dyDescent="0.25">
      <c r="A24" s="187" t="s">
        <v>109</v>
      </c>
      <c r="B24" s="188" t="s">
        <v>110</v>
      </c>
      <c r="C24" s="189">
        <v>0</v>
      </c>
      <c r="D24" s="190">
        <v>0</v>
      </c>
      <c r="E24" s="191">
        <v>0</v>
      </c>
      <c r="F24" s="192" t="s">
        <v>151</v>
      </c>
      <c r="G24" s="193">
        <v>33517</v>
      </c>
      <c r="H24" s="190">
        <v>55864</v>
      </c>
      <c r="I24" s="191">
        <v>22347</v>
      </c>
      <c r="J24" s="192">
        <v>66.673628308022785</v>
      </c>
      <c r="K24" s="193">
        <v>10913</v>
      </c>
      <c r="L24" s="190">
        <v>3284</v>
      </c>
      <c r="M24" s="191">
        <v>-7629</v>
      </c>
      <c r="N24" s="192">
        <v>-69.907449830477418</v>
      </c>
      <c r="O24" s="157"/>
    </row>
    <row r="25" spans="1:15" s="142" customFormat="1" ht="19.5" customHeight="1" x14ac:dyDescent="0.25">
      <c r="A25" s="187" t="s">
        <v>109</v>
      </c>
      <c r="B25" s="188" t="s">
        <v>111</v>
      </c>
      <c r="C25" s="189">
        <v>0</v>
      </c>
      <c r="D25" s="190">
        <v>0</v>
      </c>
      <c r="E25" s="191">
        <v>0</v>
      </c>
      <c r="F25" s="192" t="s">
        <v>151</v>
      </c>
      <c r="G25" s="193">
        <v>74298</v>
      </c>
      <c r="H25" s="190">
        <v>81715</v>
      </c>
      <c r="I25" s="191">
        <v>7417</v>
      </c>
      <c r="J25" s="192">
        <v>9.9827720800021496</v>
      </c>
      <c r="K25" s="193">
        <v>31147</v>
      </c>
      <c r="L25" s="190">
        <v>24218</v>
      </c>
      <c r="M25" s="191">
        <v>-6929</v>
      </c>
      <c r="N25" s="192">
        <v>-22.24612322214017</v>
      </c>
      <c r="O25" s="157"/>
    </row>
    <row r="26" spans="1:15" s="142" customFormat="1" ht="19.5" customHeight="1" x14ac:dyDescent="0.25">
      <c r="A26" s="187" t="s">
        <v>109</v>
      </c>
      <c r="B26" s="188" t="s">
        <v>112</v>
      </c>
      <c r="C26" s="189">
        <v>40090</v>
      </c>
      <c r="D26" s="190">
        <v>12296</v>
      </c>
      <c r="E26" s="191">
        <v>-27794</v>
      </c>
      <c r="F26" s="192">
        <v>-69.329009728111743</v>
      </c>
      <c r="G26" s="193">
        <v>652265</v>
      </c>
      <c r="H26" s="190">
        <v>609085</v>
      </c>
      <c r="I26" s="191">
        <v>-43180</v>
      </c>
      <c r="J26" s="192">
        <v>-6.6200087387794886</v>
      </c>
      <c r="K26" s="193">
        <v>348167</v>
      </c>
      <c r="L26" s="190">
        <v>366194</v>
      </c>
      <c r="M26" s="191">
        <v>18027</v>
      </c>
      <c r="N26" s="192">
        <v>5.1776877188245862</v>
      </c>
      <c r="O26" s="157"/>
    </row>
    <row r="27" spans="1:15" s="142" customFormat="1" ht="19.5" customHeight="1" x14ac:dyDescent="0.25">
      <c r="A27" s="187" t="s">
        <v>113</v>
      </c>
      <c r="B27" s="188" t="s">
        <v>114</v>
      </c>
      <c r="C27" s="189">
        <v>3620345</v>
      </c>
      <c r="D27" s="190">
        <v>3951318</v>
      </c>
      <c r="E27" s="191">
        <v>330973</v>
      </c>
      <c r="F27" s="192">
        <v>9.142029281739724</v>
      </c>
      <c r="G27" s="193">
        <v>400766</v>
      </c>
      <c r="H27" s="190">
        <v>327430</v>
      </c>
      <c r="I27" s="191">
        <v>-73336</v>
      </c>
      <c r="J27" s="192">
        <v>-18.298957496394411</v>
      </c>
      <c r="K27" s="193">
        <v>4231696</v>
      </c>
      <c r="L27" s="190">
        <v>3556116</v>
      </c>
      <c r="M27" s="191">
        <v>-675580</v>
      </c>
      <c r="N27" s="192">
        <v>-15.96475739278058</v>
      </c>
      <c r="O27" s="157"/>
    </row>
    <row r="28" spans="1:15" s="142" customFormat="1" ht="19.5" customHeight="1" x14ac:dyDescent="0.25">
      <c r="A28" s="187" t="s">
        <v>115</v>
      </c>
      <c r="B28" s="188" t="s">
        <v>116</v>
      </c>
      <c r="C28" s="189">
        <v>298428</v>
      </c>
      <c r="D28" s="190">
        <v>299997</v>
      </c>
      <c r="E28" s="191">
        <v>1569</v>
      </c>
      <c r="F28" s="192">
        <v>0.52575495596927624</v>
      </c>
      <c r="G28" s="193">
        <v>25661</v>
      </c>
      <c r="H28" s="190">
        <v>11503</v>
      </c>
      <c r="I28" s="191">
        <v>-14158</v>
      </c>
      <c r="J28" s="192">
        <v>-55.173220061572039</v>
      </c>
      <c r="K28" s="193">
        <v>14163</v>
      </c>
      <c r="L28" s="190">
        <v>18484</v>
      </c>
      <c r="M28" s="191">
        <v>4321</v>
      </c>
      <c r="N28" s="192">
        <v>30.509072936524738</v>
      </c>
      <c r="O28" s="157"/>
    </row>
    <row r="29" spans="1:15" s="142" customFormat="1" ht="19.5" customHeight="1" x14ac:dyDescent="0.25">
      <c r="A29" s="187" t="s">
        <v>115</v>
      </c>
      <c r="B29" s="188" t="s">
        <v>117</v>
      </c>
      <c r="C29" s="189">
        <v>0</v>
      </c>
      <c r="D29" s="190">
        <v>0</v>
      </c>
      <c r="E29" s="191">
        <v>0</v>
      </c>
      <c r="F29" s="192" t="s">
        <v>151</v>
      </c>
      <c r="G29" s="193">
        <v>1012667</v>
      </c>
      <c r="H29" s="190">
        <v>1072534</v>
      </c>
      <c r="I29" s="191">
        <v>59867</v>
      </c>
      <c r="J29" s="192">
        <v>5.9118150389022199</v>
      </c>
      <c r="K29" s="193">
        <v>220143</v>
      </c>
      <c r="L29" s="190">
        <v>158138</v>
      </c>
      <c r="M29" s="191">
        <v>-62005</v>
      </c>
      <c r="N29" s="192">
        <v>-28.165783150043382</v>
      </c>
      <c r="O29" s="157"/>
    </row>
    <row r="30" spans="1:15" s="142" customFormat="1" ht="19.5" customHeight="1" x14ac:dyDescent="0.25">
      <c r="A30" s="187" t="s">
        <v>115</v>
      </c>
      <c r="B30" s="188" t="s">
        <v>118</v>
      </c>
      <c r="C30" s="189">
        <v>0</v>
      </c>
      <c r="D30" s="190">
        <v>0</v>
      </c>
      <c r="E30" s="191">
        <v>0</v>
      </c>
      <c r="F30" s="192" t="s">
        <v>151</v>
      </c>
      <c r="G30" s="193">
        <v>157913</v>
      </c>
      <c r="H30" s="190">
        <v>245893</v>
      </c>
      <c r="I30" s="191">
        <v>87980</v>
      </c>
      <c r="J30" s="192">
        <v>55.714222388277079</v>
      </c>
      <c r="K30" s="193">
        <v>3046981</v>
      </c>
      <c r="L30" s="190">
        <v>2771296</v>
      </c>
      <c r="M30" s="191">
        <v>-275685</v>
      </c>
      <c r="N30" s="192">
        <v>-9.0478083059920635</v>
      </c>
      <c r="O30" s="157"/>
    </row>
    <row r="31" spans="1:15" s="142" customFormat="1" ht="19.5" customHeight="1" x14ac:dyDescent="0.25">
      <c r="A31" s="187" t="s">
        <v>119</v>
      </c>
      <c r="B31" s="188" t="s">
        <v>120</v>
      </c>
      <c r="C31" s="189">
        <v>0</v>
      </c>
      <c r="D31" s="190">
        <v>0</v>
      </c>
      <c r="E31" s="191">
        <v>0</v>
      </c>
      <c r="F31" s="192" t="s">
        <v>151</v>
      </c>
      <c r="G31" s="193">
        <v>2968544</v>
      </c>
      <c r="H31" s="190">
        <v>2707854</v>
      </c>
      <c r="I31" s="191">
        <v>-260690</v>
      </c>
      <c r="J31" s="192">
        <v>-8.7817462028523039</v>
      </c>
      <c r="K31" s="193">
        <v>328151</v>
      </c>
      <c r="L31" s="190">
        <v>403440</v>
      </c>
      <c r="M31" s="191">
        <v>75289</v>
      </c>
      <c r="N31" s="192">
        <v>22.94340105622106</v>
      </c>
      <c r="O31" s="157"/>
    </row>
    <row r="32" spans="1:15" s="142" customFormat="1" ht="19.5" customHeight="1" x14ac:dyDescent="0.25">
      <c r="A32" s="187" t="s">
        <v>119</v>
      </c>
      <c r="B32" s="188" t="s">
        <v>121</v>
      </c>
      <c r="C32" s="189">
        <v>0</v>
      </c>
      <c r="D32" s="190">
        <v>0</v>
      </c>
      <c r="E32" s="191">
        <v>0</v>
      </c>
      <c r="F32" s="192" t="s">
        <v>151</v>
      </c>
      <c r="G32" s="193">
        <v>384779</v>
      </c>
      <c r="H32" s="190">
        <v>527352</v>
      </c>
      <c r="I32" s="191">
        <v>142573</v>
      </c>
      <c r="J32" s="192">
        <v>37.053217561249447</v>
      </c>
      <c r="K32" s="193">
        <v>30574</v>
      </c>
      <c r="L32" s="190">
        <v>14371</v>
      </c>
      <c r="M32" s="191">
        <v>-16203</v>
      </c>
      <c r="N32" s="192">
        <v>-52.996009681428667</v>
      </c>
      <c r="O32" s="157"/>
    </row>
    <row r="33" spans="1:15" s="142" customFormat="1" ht="19.5" customHeight="1" x14ac:dyDescent="0.25">
      <c r="A33" s="187" t="s">
        <v>119</v>
      </c>
      <c r="B33" s="188" t="s">
        <v>122</v>
      </c>
      <c r="C33" s="189">
        <v>0</v>
      </c>
      <c r="D33" s="190">
        <v>0</v>
      </c>
      <c r="E33" s="191">
        <v>0</v>
      </c>
      <c r="F33" s="192" t="s">
        <v>151</v>
      </c>
      <c r="G33" s="193">
        <v>8800</v>
      </c>
      <c r="H33" s="190">
        <v>10695</v>
      </c>
      <c r="I33" s="191">
        <v>1895</v>
      </c>
      <c r="J33" s="192">
        <v>21.53409090909091</v>
      </c>
      <c r="K33" s="193">
        <v>1719664</v>
      </c>
      <c r="L33" s="190">
        <v>1821921</v>
      </c>
      <c r="M33" s="191">
        <v>102257</v>
      </c>
      <c r="N33" s="192">
        <v>5.9463360284334641</v>
      </c>
      <c r="O33" s="157"/>
    </row>
    <row r="34" spans="1:15" s="142" customFormat="1" ht="19.5" customHeight="1" x14ac:dyDescent="0.25">
      <c r="A34" s="187" t="s">
        <v>119</v>
      </c>
      <c r="B34" s="188" t="s">
        <v>123</v>
      </c>
      <c r="C34" s="189">
        <v>24245</v>
      </c>
      <c r="D34" s="190">
        <v>8876</v>
      </c>
      <c r="E34" s="191">
        <v>-15369</v>
      </c>
      <c r="F34" s="192">
        <v>-63.390389771086816</v>
      </c>
      <c r="G34" s="193">
        <v>0</v>
      </c>
      <c r="H34" s="190">
        <v>0</v>
      </c>
      <c r="I34" s="191">
        <v>0</v>
      </c>
      <c r="J34" s="192" t="s">
        <v>151</v>
      </c>
      <c r="K34" s="193">
        <v>1380133</v>
      </c>
      <c r="L34" s="190">
        <v>1187289</v>
      </c>
      <c r="M34" s="191">
        <v>-192844</v>
      </c>
      <c r="N34" s="192">
        <v>-13.972856239217521</v>
      </c>
      <c r="O34" s="157"/>
    </row>
    <row r="35" spans="1:15" s="142" customFormat="1" ht="19.5" customHeight="1" x14ac:dyDescent="0.25">
      <c r="A35" s="187" t="s">
        <v>119</v>
      </c>
      <c r="B35" s="188" t="s">
        <v>124</v>
      </c>
      <c r="C35" s="189">
        <v>0</v>
      </c>
      <c r="D35" s="190">
        <v>0</v>
      </c>
      <c r="E35" s="191">
        <v>0</v>
      </c>
      <c r="F35" s="192" t="s">
        <v>151</v>
      </c>
      <c r="G35" s="193">
        <v>0</v>
      </c>
      <c r="H35" s="190">
        <v>0</v>
      </c>
      <c r="I35" s="191">
        <v>0</v>
      </c>
      <c r="J35" s="192" t="s">
        <v>151</v>
      </c>
      <c r="K35" s="193">
        <v>576682</v>
      </c>
      <c r="L35" s="190">
        <v>573451</v>
      </c>
      <c r="M35" s="191">
        <v>-3231</v>
      </c>
      <c r="N35" s="192">
        <v>-0.56027411987889764</v>
      </c>
      <c r="O35" s="157"/>
    </row>
    <row r="36" spans="1:15" s="142" customFormat="1" ht="19.5" customHeight="1" x14ac:dyDescent="0.25">
      <c r="A36" s="187" t="s">
        <v>119</v>
      </c>
      <c r="B36" s="188" t="s">
        <v>125</v>
      </c>
      <c r="C36" s="189">
        <v>0</v>
      </c>
      <c r="D36" s="190">
        <v>0</v>
      </c>
      <c r="E36" s="191">
        <v>0</v>
      </c>
      <c r="F36" s="192" t="s">
        <v>151</v>
      </c>
      <c r="G36" s="193">
        <v>0</v>
      </c>
      <c r="H36" s="190">
        <v>0</v>
      </c>
      <c r="I36" s="191">
        <v>0</v>
      </c>
      <c r="J36" s="192" t="s">
        <v>151</v>
      </c>
      <c r="K36" s="193">
        <v>758445</v>
      </c>
      <c r="L36" s="190">
        <v>582190</v>
      </c>
      <c r="M36" s="191">
        <v>-176255</v>
      </c>
      <c r="N36" s="192">
        <v>-23.238995576475549</v>
      </c>
      <c r="O36" s="157"/>
    </row>
    <row r="37" spans="1:15" s="142" customFormat="1" ht="19.5" customHeight="1" x14ac:dyDescent="0.25">
      <c r="A37" s="187" t="s">
        <v>119</v>
      </c>
      <c r="B37" s="188" t="s">
        <v>126</v>
      </c>
      <c r="C37" s="189">
        <v>714847</v>
      </c>
      <c r="D37" s="190">
        <v>902293</v>
      </c>
      <c r="E37" s="191">
        <v>187446</v>
      </c>
      <c r="F37" s="192">
        <v>26.221834882149611</v>
      </c>
      <c r="G37" s="193">
        <v>0</v>
      </c>
      <c r="H37" s="190">
        <v>0</v>
      </c>
      <c r="I37" s="191">
        <v>0</v>
      </c>
      <c r="J37" s="192" t="s">
        <v>151</v>
      </c>
      <c r="K37" s="193">
        <v>428849</v>
      </c>
      <c r="L37" s="190">
        <v>456748</v>
      </c>
      <c r="M37" s="191">
        <v>27899</v>
      </c>
      <c r="N37" s="192">
        <v>6.5055532366870352</v>
      </c>
      <c r="O37" s="157"/>
    </row>
    <row r="38" spans="1:15" s="142" customFormat="1" ht="19.5" customHeight="1" x14ac:dyDescent="0.25">
      <c r="A38" s="187" t="s">
        <v>119</v>
      </c>
      <c r="B38" s="188" t="s">
        <v>127</v>
      </c>
      <c r="C38" s="189">
        <v>16027</v>
      </c>
      <c r="D38" s="190">
        <v>35864</v>
      </c>
      <c r="E38" s="191">
        <v>19837</v>
      </c>
      <c r="F38" s="192">
        <v>123.7723841018281</v>
      </c>
      <c r="G38" s="193">
        <v>61183</v>
      </c>
      <c r="H38" s="190">
        <v>36195</v>
      </c>
      <c r="I38" s="191">
        <v>-24988</v>
      </c>
      <c r="J38" s="192">
        <v>-40.841410195642581</v>
      </c>
      <c r="K38" s="193">
        <v>3250215</v>
      </c>
      <c r="L38" s="190">
        <v>3474373</v>
      </c>
      <c r="M38" s="191">
        <v>224158</v>
      </c>
      <c r="N38" s="192">
        <v>6.8967129866793471</v>
      </c>
      <c r="O38" s="157"/>
    </row>
    <row r="39" spans="1:15" s="142" customFormat="1" ht="19.5" customHeight="1" x14ac:dyDescent="0.25">
      <c r="A39" s="187" t="s">
        <v>119</v>
      </c>
      <c r="B39" s="188" t="s">
        <v>128</v>
      </c>
      <c r="C39" s="189">
        <v>0</v>
      </c>
      <c r="D39" s="190">
        <v>0</v>
      </c>
      <c r="E39" s="191">
        <v>0</v>
      </c>
      <c r="F39" s="192" t="s">
        <v>151</v>
      </c>
      <c r="G39" s="193">
        <v>0</v>
      </c>
      <c r="H39" s="190">
        <v>0</v>
      </c>
      <c r="I39" s="191">
        <v>0</v>
      </c>
      <c r="J39" s="192" t="s">
        <v>151</v>
      </c>
      <c r="K39" s="193">
        <v>511218</v>
      </c>
      <c r="L39" s="190">
        <v>579413</v>
      </c>
      <c r="M39" s="191">
        <v>68195</v>
      </c>
      <c r="N39" s="192">
        <v>13.33971026059332</v>
      </c>
      <c r="O39" s="157"/>
    </row>
    <row r="40" spans="1:15" s="142" customFormat="1" ht="19.5" customHeight="1" x14ac:dyDescent="0.25">
      <c r="A40" s="187" t="s">
        <v>119</v>
      </c>
      <c r="B40" s="188" t="s">
        <v>129</v>
      </c>
      <c r="C40" s="189">
        <v>0</v>
      </c>
      <c r="D40" s="190">
        <v>0</v>
      </c>
      <c r="E40" s="191">
        <v>0</v>
      </c>
      <c r="F40" s="192" t="s">
        <v>151</v>
      </c>
      <c r="G40" s="193">
        <v>643734</v>
      </c>
      <c r="H40" s="190">
        <v>669123</v>
      </c>
      <c r="I40" s="191">
        <v>25389</v>
      </c>
      <c r="J40" s="192">
        <v>3.9440203562340912</v>
      </c>
      <c r="K40" s="193">
        <v>801185</v>
      </c>
      <c r="L40" s="190">
        <v>632143</v>
      </c>
      <c r="M40" s="191">
        <v>-169042</v>
      </c>
      <c r="N40" s="192">
        <v>-21.098997110530021</v>
      </c>
      <c r="O40" s="157"/>
    </row>
    <row r="41" spans="1:15" s="142" customFormat="1" ht="19.5" customHeight="1" x14ac:dyDescent="0.25">
      <c r="A41" s="187" t="s">
        <v>130</v>
      </c>
      <c r="B41" s="188" t="s">
        <v>131</v>
      </c>
      <c r="C41" s="189">
        <v>0</v>
      </c>
      <c r="D41" s="190">
        <v>0</v>
      </c>
      <c r="E41" s="191">
        <v>0</v>
      </c>
      <c r="F41" s="192" t="s">
        <v>151</v>
      </c>
      <c r="G41" s="193">
        <v>81951</v>
      </c>
      <c r="H41" s="190">
        <v>58534</v>
      </c>
      <c r="I41" s="191">
        <v>-23417</v>
      </c>
      <c r="J41" s="192">
        <v>-28.574392014740511</v>
      </c>
      <c r="K41" s="193">
        <v>805909</v>
      </c>
      <c r="L41" s="190">
        <v>856753</v>
      </c>
      <c r="M41" s="191">
        <v>50844</v>
      </c>
      <c r="N41" s="192">
        <v>6.3089008808686771</v>
      </c>
      <c r="O41" s="157"/>
    </row>
    <row r="42" spans="1:15" s="142" customFormat="1" ht="19.5" customHeight="1" x14ac:dyDescent="0.25">
      <c r="A42" s="187" t="s">
        <v>130</v>
      </c>
      <c r="B42" s="188" t="s">
        <v>132</v>
      </c>
      <c r="C42" s="189">
        <v>0</v>
      </c>
      <c r="D42" s="190">
        <v>0</v>
      </c>
      <c r="E42" s="191">
        <v>0</v>
      </c>
      <c r="F42" s="192" t="s">
        <v>151</v>
      </c>
      <c r="G42" s="193">
        <v>0</v>
      </c>
      <c r="H42" s="190">
        <v>0</v>
      </c>
      <c r="I42" s="191">
        <v>0</v>
      </c>
      <c r="J42" s="192" t="s">
        <v>151</v>
      </c>
      <c r="K42" s="193">
        <v>1791509</v>
      </c>
      <c r="L42" s="190">
        <v>1542731</v>
      </c>
      <c r="M42" s="191">
        <v>-248778</v>
      </c>
      <c r="N42" s="192">
        <v>-13.88650573343477</v>
      </c>
      <c r="O42" s="157"/>
    </row>
    <row r="43" spans="1:15" s="142" customFormat="1" ht="19.5" customHeight="1" x14ac:dyDescent="0.25">
      <c r="A43" s="187" t="s">
        <v>130</v>
      </c>
      <c r="B43" s="188" t="s">
        <v>174</v>
      </c>
      <c r="C43" s="189">
        <v>0</v>
      </c>
      <c r="D43" s="190">
        <v>0</v>
      </c>
      <c r="E43" s="191">
        <v>0</v>
      </c>
      <c r="F43" s="192" t="s">
        <v>151</v>
      </c>
      <c r="G43" s="193">
        <v>0</v>
      </c>
      <c r="H43" s="190">
        <v>0</v>
      </c>
      <c r="I43" s="191">
        <v>0</v>
      </c>
      <c r="J43" s="192" t="s">
        <v>151</v>
      </c>
      <c r="K43" s="193">
        <v>2196819</v>
      </c>
      <c r="L43" s="190">
        <v>2052133</v>
      </c>
      <c r="M43" s="191">
        <v>-144686</v>
      </c>
      <c r="N43" s="192">
        <v>-6.586159351316609</v>
      </c>
      <c r="O43" s="157"/>
    </row>
    <row r="44" spans="1:15" s="142" customFormat="1" ht="19.5" customHeight="1" x14ac:dyDescent="0.25">
      <c r="A44" s="187" t="s">
        <v>130</v>
      </c>
      <c r="B44" s="188" t="s">
        <v>134</v>
      </c>
      <c r="C44" s="189">
        <v>219</v>
      </c>
      <c r="D44" s="190">
        <v>445</v>
      </c>
      <c r="E44" s="191">
        <v>226</v>
      </c>
      <c r="F44" s="192">
        <v>103.1963470319635</v>
      </c>
      <c r="G44" s="193">
        <v>6000</v>
      </c>
      <c r="H44" s="190">
        <v>24565</v>
      </c>
      <c r="I44" s="191">
        <v>18565</v>
      </c>
      <c r="J44" s="192">
        <v>309.41666666666669</v>
      </c>
      <c r="K44" s="193">
        <v>4833203</v>
      </c>
      <c r="L44" s="190">
        <v>4551768</v>
      </c>
      <c r="M44" s="191">
        <v>-281435</v>
      </c>
      <c r="N44" s="192">
        <v>-5.8229501223101892</v>
      </c>
      <c r="O44" s="157"/>
    </row>
    <row r="45" spans="1:15" s="142" customFormat="1" ht="19.5" customHeight="1" x14ac:dyDescent="0.25">
      <c r="A45" s="187" t="s">
        <v>135</v>
      </c>
      <c r="B45" s="188" t="s">
        <v>136</v>
      </c>
      <c r="C45" s="189">
        <v>0</v>
      </c>
      <c r="D45" s="190">
        <v>0</v>
      </c>
      <c r="E45" s="191">
        <v>0</v>
      </c>
      <c r="F45" s="192" t="s">
        <v>151</v>
      </c>
      <c r="G45" s="193">
        <v>0</v>
      </c>
      <c r="H45" s="190">
        <v>0</v>
      </c>
      <c r="I45" s="191">
        <v>0</v>
      </c>
      <c r="J45" s="192" t="s">
        <v>151</v>
      </c>
      <c r="K45" s="193">
        <v>1508866</v>
      </c>
      <c r="L45" s="190">
        <v>1593876</v>
      </c>
      <c r="M45" s="191">
        <v>85010</v>
      </c>
      <c r="N45" s="192">
        <v>5.6340324455584474</v>
      </c>
      <c r="O45" s="157"/>
    </row>
    <row r="46" spans="1:15" s="142" customFormat="1" ht="19.5" customHeight="1" x14ac:dyDescent="0.25">
      <c r="A46" s="187" t="s">
        <v>135</v>
      </c>
      <c r="B46" s="188" t="s">
        <v>137</v>
      </c>
      <c r="C46" s="189">
        <v>0</v>
      </c>
      <c r="D46" s="190">
        <v>0</v>
      </c>
      <c r="E46" s="191">
        <v>0</v>
      </c>
      <c r="F46" s="192" t="s">
        <v>151</v>
      </c>
      <c r="G46" s="193">
        <v>0</v>
      </c>
      <c r="H46" s="190">
        <v>0</v>
      </c>
      <c r="I46" s="191">
        <v>0</v>
      </c>
      <c r="J46" s="192" t="s">
        <v>151</v>
      </c>
      <c r="K46" s="193">
        <v>4729918</v>
      </c>
      <c r="L46" s="190">
        <v>4561882</v>
      </c>
      <c r="M46" s="191">
        <v>-168036</v>
      </c>
      <c r="N46" s="192">
        <v>-3.5526197282912761</v>
      </c>
      <c r="O46" s="157"/>
    </row>
    <row r="47" spans="1:15" s="142" customFormat="1" ht="19.5" customHeight="1" x14ac:dyDescent="0.25">
      <c r="A47" s="187" t="s">
        <v>135</v>
      </c>
      <c r="B47" s="188" t="s">
        <v>53</v>
      </c>
      <c r="C47" s="189">
        <v>0</v>
      </c>
      <c r="D47" s="190">
        <v>0</v>
      </c>
      <c r="E47" s="191">
        <v>0</v>
      </c>
      <c r="F47" s="192" t="s">
        <v>151</v>
      </c>
      <c r="G47" s="193">
        <v>0</v>
      </c>
      <c r="H47" s="190">
        <v>0</v>
      </c>
      <c r="I47" s="191">
        <v>0</v>
      </c>
      <c r="J47" s="192" t="s">
        <v>151</v>
      </c>
      <c r="K47" s="193">
        <v>5853575</v>
      </c>
      <c r="L47" s="190">
        <v>5831682</v>
      </c>
      <c r="M47" s="191">
        <v>-21893</v>
      </c>
      <c r="N47" s="192">
        <v>-0.3740107541118079</v>
      </c>
      <c r="O47" s="157"/>
    </row>
    <row r="48" spans="1:15" ht="19.5" customHeight="1" x14ac:dyDescent="0.25">
      <c r="A48" s="278" t="s">
        <v>162</v>
      </c>
      <c r="B48" s="278"/>
      <c r="C48" s="181">
        <f>SUM(C8:C47)</f>
        <v>27828600</v>
      </c>
      <c r="D48" s="181">
        <f>SUM(D8:D47)</f>
        <v>28904672</v>
      </c>
      <c r="E48" s="181">
        <f>D48-C48</f>
        <v>1076072</v>
      </c>
      <c r="F48" s="182">
        <f t="shared" ref="F48" si="0">((D48*100/C48)-100)</f>
        <v>3.8667845310220486</v>
      </c>
      <c r="G48" s="181">
        <f>SUM(G8:G47)</f>
        <v>12975614</v>
      </c>
      <c r="H48" s="181">
        <f>SUM(H8:H47)</f>
        <v>12735987</v>
      </c>
      <c r="I48" s="181">
        <f>H48-G48</f>
        <v>-239627</v>
      </c>
      <c r="J48" s="182">
        <f t="shared" ref="J48" si="1">((H48*100/G48)-100)</f>
        <v>-1.84674883207839</v>
      </c>
      <c r="K48" s="181">
        <f>SUM(K8:K47)</f>
        <v>43815239</v>
      </c>
      <c r="L48" s="181">
        <f>SUM(L8:L47)</f>
        <v>41903314</v>
      </c>
      <c r="M48" s="181">
        <f>L48-K48</f>
        <v>-1911925</v>
      </c>
      <c r="N48" s="182">
        <f t="shared" ref="N48" si="2">((L48*100/K48)-100)</f>
        <v>-4.3636073741375725</v>
      </c>
    </row>
    <row r="49" spans="1:14" ht="15" customHeight="1" x14ac:dyDescent="0.25">
      <c r="A49" s="118" t="s">
        <v>49</v>
      </c>
      <c r="B49" s="85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</row>
    <row r="53" spans="1:14" x14ac:dyDescent="0.25">
      <c r="D53" s="138"/>
    </row>
    <row r="54" spans="1:14" x14ac:dyDescent="0.25">
      <c r="C54" s="141"/>
      <c r="D54" s="137"/>
      <c r="E54" s="139"/>
    </row>
    <row r="55" spans="1:14" x14ac:dyDescent="0.25">
      <c r="D55" s="140"/>
    </row>
    <row r="62" spans="1:14" x14ac:dyDescent="0.25">
      <c r="D62" s="77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C891-B79D-4938-A614-96B21835E2D3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4" t="s">
        <v>50</v>
      </c>
      <c r="E1" s="5"/>
      <c r="H1" s="4"/>
      <c r="I1" s="4"/>
      <c r="J1" s="4"/>
      <c r="K1" s="4"/>
      <c r="L1" s="4"/>
      <c r="M1" s="4"/>
      <c r="AA1" s="41" t="str">
        <f>"Acumulado "&amp;E6</f>
        <v>Acumulado 2026</v>
      </c>
    </row>
    <row r="2" spans="1:27" ht="15.6" customHeight="1" x14ac:dyDescent="0.3">
      <c r="A2" s="143"/>
      <c r="H2" s="3"/>
      <c r="I2" s="3"/>
      <c r="J2" s="3"/>
      <c r="K2" s="3"/>
      <c r="L2" s="3"/>
      <c r="M2" s="3"/>
      <c r="AA2" s="41" t="str">
        <f>"Acumulado "&amp;D6</f>
        <v>Acumulado 2025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3" t="s">
        <v>51</v>
      </c>
    </row>
    <row r="5" spans="1:27" ht="15.6" customHeight="1" x14ac:dyDescent="0.25">
      <c r="A5" s="285" t="s">
        <v>1</v>
      </c>
      <c r="B5" s="272" t="s">
        <v>155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27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27" ht="15.6" customHeight="1" x14ac:dyDescent="0.25">
      <c r="A7" s="194" t="s">
        <v>18</v>
      </c>
      <c r="B7" s="195">
        <v>1220508.1580000001</v>
      </c>
      <c r="C7" s="195">
        <v>1086959.7450000001</v>
      </c>
      <c r="D7" s="195">
        <v>2001690.0519999999</v>
      </c>
      <c r="E7" s="195">
        <v>1935166.571</v>
      </c>
      <c r="F7" s="196">
        <v>-3.3233657195594621</v>
      </c>
      <c r="G7" s="39"/>
    </row>
    <row r="8" spans="1:27" ht="15.6" customHeight="1" x14ac:dyDescent="0.25">
      <c r="A8" s="194" t="s">
        <v>11</v>
      </c>
      <c r="B8" s="195">
        <v>215241</v>
      </c>
      <c r="C8" s="195">
        <v>197594</v>
      </c>
      <c r="D8" s="195">
        <v>425585</v>
      </c>
      <c r="E8" s="195">
        <v>395023</v>
      </c>
      <c r="F8" s="196">
        <v>-7.181174148524974</v>
      </c>
      <c r="G8" s="6"/>
    </row>
    <row r="9" spans="1:27" ht="15.6" customHeight="1" x14ac:dyDescent="0.25">
      <c r="A9" s="194" t="s">
        <v>8</v>
      </c>
      <c r="B9" s="195">
        <v>597924.90100000007</v>
      </c>
      <c r="C9" s="195">
        <v>640700.22900000005</v>
      </c>
      <c r="D9" s="195">
        <v>954573.03799999994</v>
      </c>
      <c r="E9" s="195">
        <v>1016006.029</v>
      </c>
      <c r="F9" s="196">
        <v>6.4356511816752118</v>
      </c>
      <c r="G9" s="6"/>
    </row>
    <row r="10" spans="1:27" ht="15.6" customHeight="1" x14ac:dyDescent="0.25">
      <c r="A10" s="194" t="s">
        <v>10</v>
      </c>
      <c r="B10" s="195">
        <v>420759.15</v>
      </c>
      <c r="C10" s="195">
        <v>310401.04300000001</v>
      </c>
      <c r="D10" s="195">
        <v>791445.02799999982</v>
      </c>
      <c r="E10" s="195">
        <v>694009.304</v>
      </c>
      <c r="F10" s="196">
        <v>-12.311117077356871</v>
      </c>
    </row>
    <row r="11" spans="1:27" ht="15.6" customHeight="1" x14ac:dyDescent="0.25">
      <c r="A11" s="194" t="s">
        <v>9</v>
      </c>
      <c r="B11" s="195">
        <v>8290996.9069999997</v>
      </c>
      <c r="C11" s="195">
        <v>7104497.5489999996</v>
      </c>
      <c r="D11" s="195">
        <v>16502431.956</v>
      </c>
      <c r="E11" s="195">
        <v>14098404.280999999</v>
      </c>
      <c r="F11" s="196">
        <v>-14.567717542540381</v>
      </c>
    </row>
    <row r="12" spans="1:27" ht="15.6" customHeight="1" x14ac:dyDescent="0.25">
      <c r="A12" s="194" t="s">
        <v>6</v>
      </c>
      <c r="B12" s="195">
        <v>417759.09700000001</v>
      </c>
      <c r="C12" s="195">
        <v>514870.71100000001</v>
      </c>
      <c r="D12" s="195">
        <v>897151.83700000006</v>
      </c>
      <c r="E12" s="195">
        <v>894491.14199999999</v>
      </c>
      <c r="F12" s="196">
        <v>-0.29657131494008132</v>
      </c>
    </row>
    <row r="13" spans="1:27" ht="15.6" customHeight="1" x14ac:dyDescent="0.25">
      <c r="A13" s="194" t="s">
        <v>175</v>
      </c>
      <c r="B13" s="195">
        <v>1269833.0789999999</v>
      </c>
      <c r="C13" s="195">
        <v>1229784.236</v>
      </c>
      <c r="D13" s="195">
        <v>2512427.1120000002</v>
      </c>
      <c r="E13" s="195">
        <v>2267996.5460000001</v>
      </c>
      <c r="F13" s="196">
        <v>-9.7288619770315421</v>
      </c>
    </row>
    <row r="14" spans="1:27" ht="15.6" customHeight="1" x14ac:dyDescent="0.25">
      <c r="A14" s="194" t="s">
        <v>148</v>
      </c>
      <c r="B14" s="195">
        <v>5309488.45</v>
      </c>
      <c r="C14" s="195">
        <v>5696254</v>
      </c>
      <c r="D14" s="195">
        <v>10110387.416999999</v>
      </c>
      <c r="E14" s="195">
        <v>11168585</v>
      </c>
      <c r="F14" s="196">
        <v>10.466439507755229</v>
      </c>
    </row>
    <row r="15" spans="1:27" ht="15.6" customHeight="1" x14ac:dyDescent="0.25">
      <c r="A15" s="194" t="s">
        <v>145</v>
      </c>
      <c r="B15" s="195">
        <v>2888532</v>
      </c>
      <c r="C15" s="195">
        <v>3060836</v>
      </c>
      <c r="D15" s="195">
        <v>5276981</v>
      </c>
      <c r="E15" s="195">
        <v>5225246</v>
      </c>
      <c r="F15" s="196">
        <v>-0.9803901132105608</v>
      </c>
    </row>
    <row r="16" spans="1:27" ht="15.6" customHeight="1" x14ac:dyDescent="0.5">
      <c r="A16" s="194" t="s">
        <v>144</v>
      </c>
      <c r="B16" s="195">
        <v>2486023.8879999998</v>
      </c>
      <c r="C16" s="195">
        <v>2905708.8429999999</v>
      </c>
      <c r="D16" s="195">
        <v>5642485.5389999999</v>
      </c>
      <c r="E16" s="195">
        <v>6066405.0800000001</v>
      </c>
      <c r="F16" s="196">
        <v>7.5129929544335141</v>
      </c>
      <c r="G16" s="1"/>
    </row>
    <row r="17" spans="1:7" ht="15.6" customHeight="1" x14ac:dyDescent="0.35">
      <c r="A17" s="194" t="s">
        <v>150</v>
      </c>
      <c r="B17" s="195">
        <v>1444885.9480000001</v>
      </c>
      <c r="C17" s="195">
        <v>1769908.2720000001</v>
      </c>
      <c r="D17" s="195">
        <v>2918122.7779999999</v>
      </c>
      <c r="E17" s="195">
        <v>3247790.9279999998</v>
      </c>
      <c r="F17" s="196">
        <v>11.29726797259524</v>
      </c>
      <c r="G17" s="2"/>
    </row>
    <row r="18" spans="1:7" ht="15.6" customHeight="1" x14ac:dyDescent="0.25">
      <c r="A18" s="194" t="s">
        <v>147</v>
      </c>
      <c r="B18" s="195">
        <v>188510</v>
      </c>
      <c r="C18" s="195">
        <v>134200</v>
      </c>
      <c r="D18" s="195">
        <v>344142</v>
      </c>
      <c r="E18" s="195">
        <v>288594</v>
      </c>
      <c r="F18" s="196">
        <v>-16.141011559181958</v>
      </c>
    </row>
    <row r="19" spans="1:7" ht="15.6" customHeight="1" x14ac:dyDescent="0.25">
      <c r="A19" s="194" t="s">
        <v>143</v>
      </c>
      <c r="B19" s="195">
        <v>448223.08399999997</v>
      </c>
      <c r="C19" s="195">
        <v>811238.47200000018</v>
      </c>
      <c r="D19" s="195">
        <v>855807.33499999996</v>
      </c>
      <c r="E19" s="195">
        <v>1308749.6229999999</v>
      </c>
      <c r="F19" s="196">
        <v>52.925730999956933</v>
      </c>
    </row>
    <row r="20" spans="1:7" ht="15.6" customHeight="1" x14ac:dyDescent="0.25">
      <c r="A20" s="194" t="s">
        <v>142</v>
      </c>
      <c r="B20" s="195">
        <v>1218925.0959999999</v>
      </c>
      <c r="C20" s="195">
        <v>1183882.1629999999</v>
      </c>
      <c r="D20" s="195">
        <v>2568703.7790000001</v>
      </c>
      <c r="E20" s="195">
        <v>2086961.618</v>
      </c>
      <c r="F20" s="196">
        <v>-18.75429019641739</v>
      </c>
    </row>
    <row r="21" spans="1:7" ht="15.6" customHeight="1" x14ac:dyDescent="0.25">
      <c r="A21" s="194" t="s">
        <v>149</v>
      </c>
      <c r="B21" s="195">
        <v>2282166.1690000002</v>
      </c>
      <c r="C21" s="195">
        <v>2560076.3429999999</v>
      </c>
      <c r="D21" s="195">
        <v>4873906.0470000003</v>
      </c>
      <c r="E21" s="195">
        <v>5080976.2570000002</v>
      </c>
      <c r="F21" s="196">
        <v>4.2485474279393713</v>
      </c>
    </row>
    <row r="22" spans="1:7" ht="15.6" customHeight="1" x14ac:dyDescent="0.25">
      <c r="A22" s="194" t="s">
        <v>146</v>
      </c>
      <c r="B22" s="195">
        <v>2274422.2629999998</v>
      </c>
      <c r="C22" s="195">
        <v>2981336.7280000001</v>
      </c>
      <c r="D22" s="195">
        <v>5402419.8530000001</v>
      </c>
      <c r="E22" s="195">
        <v>5650945.6050000004</v>
      </c>
      <c r="F22" s="196">
        <v>4.6002672647145744</v>
      </c>
    </row>
    <row r="23" spans="1:7" ht="15.6" customHeight="1" x14ac:dyDescent="0.25">
      <c r="A23" s="194" t="s">
        <v>165</v>
      </c>
      <c r="B23" s="195">
        <v>343093.38</v>
      </c>
      <c r="C23" s="195">
        <v>613658.50099999981</v>
      </c>
      <c r="D23" s="195">
        <v>745029.96900000004</v>
      </c>
      <c r="E23" s="195">
        <v>1140177.743</v>
      </c>
      <c r="F23" s="196">
        <v>53.037836119582977</v>
      </c>
    </row>
    <row r="24" spans="1:7" ht="15.6" customHeight="1" x14ac:dyDescent="0.25">
      <c r="A24" s="194" t="s">
        <v>141</v>
      </c>
      <c r="B24" s="195">
        <v>224321.60800000001</v>
      </c>
      <c r="C24" s="195">
        <v>134432.261</v>
      </c>
      <c r="D24" s="195">
        <v>407216.76199999999</v>
      </c>
      <c r="E24" s="195">
        <v>300875.18099999998</v>
      </c>
      <c r="F24" s="196">
        <v>-26.1142445310245</v>
      </c>
    </row>
    <row r="25" spans="1:7" ht="15.6" customHeight="1" x14ac:dyDescent="0.25">
      <c r="A25" s="194" t="s">
        <v>140</v>
      </c>
      <c r="B25" s="195">
        <v>44024</v>
      </c>
      <c r="C25" s="195">
        <v>43404</v>
      </c>
      <c r="D25" s="195">
        <v>88303</v>
      </c>
      <c r="E25" s="195">
        <v>91775</v>
      </c>
      <c r="F25" s="196">
        <v>3.931916242936254</v>
      </c>
    </row>
    <row r="26" spans="1:7" ht="15.6" customHeight="1" x14ac:dyDescent="0.25">
      <c r="A26" s="194" t="s">
        <v>152</v>
      </c>
      <c r="B26" s="195">
        <v>168141.94699999999</v>
      </c>
      <c r="C26" s="195">
        <v>160071.943</v>
      </c>
      <c r="D26" s="195">
        <v>378033.32199999999</v>
      </c>
      <c r="E26" s="195">
        <v>411673.05599999998</v>
      </c>
      <c r="F26" s="196">
        <v>8.8986160854888965</v>
      </c>
    </row>
    <row r="27" spans="1:7" ht="15.6" customHeight="1" x14ac:dyDescent="0.25">
      <c r="A27" s="194" t="s">
        <v>173</v>
      </c>
      <c r="B27" s="195">
        <v>333188.33600000001</v>
      </c>
      <c r="C27" s="195">
        <v>276056.26400000002</v>
      </c>
      <c r="D27" s="195">
        <v>543867.30900000001</v>
      </c>
      <c r="E27" s="195">
        <v>529784.92099999997</v>
      </c>
      <c r="F27" s="196">
        <v>-2.5893058411422341</v>
      </c>
    </row>
    <row r="28" spans="1:7" ht="15.6" customHeight="1" x14ac:dyDescent="0.25">
      <c r="A28" s="194" t="s">
        <v>177</v>
      </c>
      <c r="B28" s="195">
        <v>1276526.0419999999</v>
      </c>
      <c r="C28" s="195">
        <v>1241303.1299999999</v>
      </c>
      <c r="D28" s="195">
        <v>2542082.4049999998</v>
      </c>
      <c r="E28" s="195">
        <v>2396272.216</v>
      </c>
      <c r="F28" s="196">
        <v>-5.7358561120287703</v>
      </c>
    </row>
    <row r="29" spans="1:7" ht="15.6" customHeight="1" x14ac:dyDescent="0.25">
      <c r="A29" s="194" t="s">
        <v>178</v>
      </c>
      <c r="B29" s="195">
        <v>586918.87400000019</v>
      </c>
      <c r="C29" s="195">
        <v>567973.12300000002</v>
      </c>
      <c r="D29" s="195">
        <v>1003799.31</v>
      </c>
      <c r="E29" s="195">
        <v>1126285.2549999999</v>
      </c>
      <c r="F29" s="196">
        <v>12.202234428712631</v>
      </c>
    </row>
    <row r="30" spans="1:7" ht="15.6" customHeight="1" x14ac:dyDescent="0.25">
      <c r="A30" s="194" t="s">
        <v>179</v>
      </c>
      <c r="B30" s="195">
        <v>414549</v>
      </c>
      <c r="C30" s="195">
        <v>287574</v>
      </c>
      <c r="D30" s="195">
        <v>715233</v>
      </c>
      <c r="E30" s="195">
        <v>634327</v>
      </c>
      <c r="F30" s="196">
        <v>-11.311838240125949</v>
      </c>
    </row>
    <row r="31" spans="1:7" ht="15.6" customHeight="1" x14ac:dyDescent="0.25">
      <c r="A31" s="194" t="s">
        <v>180</v>
      </c>
      <c r="B31" s="195">
        <v>2565359.4589999998</v>
      </c>
      <c r="C31" s="195">
        <v>2587842.4739999999</v>
      </c>
      <c r="D31" s="195">
        <v>4902530.233</v>
      </c>
      <c r="E31" s="195">
        <v>5062884.159</v>
      </c>
      <c r="F31" s="196">
        <v>3.2708401249751091</v>
      </c>
    </row>
    <row r="32" spans="1:7" ht="15.6" customHeight="1" x14ac:dyDescent="0.25">
      <c r="A32" s="194" t="s">
        <v>181</v>
      </c>
      <c r="B32" s="195">
        <v>6473022.3760000002</v>
      </c>
      <c r="C32" s="195">
        <v>5989684.3760000002</v>
      </c>
      <c r="D32" s="195">
        <v>12728854.057</v>
      </c>
      <c r="E32" s="195">
        <v>11769947.892000001</v>
      </c>
      <c r="F32" s="196">
        <v>-7.5333267292248252</v>
      </c>
    </row>
    <row r="33" spans="1:6" ht="15.6" customHeight="1" x14ac:dyDescent="0.25">
      <c r="A33" s="194" t="s">
        <v>182</v>
      </c>
      <c r="B33" s="195">
        <v>423283.20699999999</v>
      </c>
      <c r="C33" s="195">
        <v>453525.87900000002</v>
      </c>
      <c r="D33" s="195">
        <v>752557.96100000001</v>
      </c>
      <c r="E33" s="195">
        <v>769365.32700000005</v>
      </c>
      <c r="F33" s="196">
        <v>2.2333649859562139</v>
      </c>
    </row>
    <row r="34" spans="1:6" ht="15.6" customHeight="1" x14ac:dyDescent="0.25">
      <c r="A34" s="194" t="s">
        <v>183</v>
      </c>
      <c r="B34" s="195">
        <v>157154</v>
      </c>
      <c r="C34" s="195">
        <v>156959</v>
      </c>
      <c r="D34" s="195">
        <v>248359</v>
      </c>
      <c r="E34" s="195">
        <v>258709</v>
      </c>
      <c r="F34" s="196">
        <v>4.1673545150367062</v>
      </c>
    </row>
    <row r="35" spans="1:6" ht="15.6" customHeight="1" x14ac:dyDescent="0.25">
      <c r="A35" s="185" t="s">
        <v>153</v>
      </c>
      <c r="B35" s="184">
        <f>SUM(B7:B34)</f>
        <v>43983781.419</v>
      </c>
      <c r="C35" s="81">
        <f>SUM(C7:C34)</f>
        <v>44700733.284999996</v>
      </c>
      <c r="D35" s="80">
        <f>SUM(D7:D34)</f>
        <v>87134126.098999977</v>
      </c>
      <c r="E35" s="82">
        <f>SUM(E7:E34)</f>
        <v>85917427.733999997</v>
      </c>
      <c r="F35" s="183">
        <f>E35*100/D35-100</f>
        <v>-1.3963511421662673</v>
      </c>
    </row>
    <row r="36" spans="1:6" ht="15.6" customHeight="1" x14ac:dyDescent="0.25">
      <c r="A36" s="75" t="s">
        <v>52</v>
      </c>
      <c r="B36" s="74"/>
      <c r="D36" s="74"/>
      <c r="E36" s="25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0EA26-4C89-475C-8838-F02BF9845425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83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1216481</v>
      </c>
      <c r="C7" s="195">
        <v>1082728</v>
      </c>
      <c r="D7" s="195">
        <v>1993218</v>
      </c>
      <c r="E7" s="195">
        <v>1928219</v>
      </c>
      <c r="F7" s="196">
        <v>-3.2610080783938291</v>
      </c>
      <c r="G7" s="14"/>
    </row>
    <row r="8" spans="1:14" ht="15.6" customHeight="1" x14ac:dyDescent="0.25">
      <c r="A8" s="194" t="s">
        <v>11</v>
      </c>
      <c r="B8" s="195">
        <v>214626</v>
      </c>
      <c r="C8" s="195">
        <v>195911</v>
      </c>
      <c r="D8" s="195">
        <v>424292</v>
      </c>
      <c r="E8" s="195">
        <v>391128</v>
      </c>
      <c r="F8" s="196">
        <v>-7.8163151791690666</v>
      </c>
      <c r="G8" s="6"/>
    </row>
    <row r="9" spans="1:14" ht="15.6" customHeight="1" x14ac:dyDescent="0.25">
      <c r="A9" s="194" t="s">
        <v>8</v>
      </c>
      <c r="B9" s="195">
        <v>593173</v>
      </c>
      <c r="C9" s="195">
        <v>635849</v>
      </c>
      <c r="D9" s="195">
        <v>943696</v>
      </c>
      <c r="E9" s="195">
        <v>1006303</v>
      </c>
      <c r="F9" s="196">
        <v>6.6342339058340798</v>
      </c>
      <c r="G9" s="6"/>
    </row>
    <row r="10" spans="1:14" ht="15.6" customHeight="1" x14ac:dyDescent="0.25">
      <c r="A10" s="194" t="s">
        <v>10</v>
      </c>
      <c r="B10" s="195">
        <v>402526</v>
      </c>
      <c r="C10" s="195">
        <v>307458</v>
      </c>
      <c r="D10" s="195">
        <v>768935</v>
      </c>
      <c r="E10" s="195">
        <v>687288</v>
      </c>
      <c r="F10" s="196">
        <v>-10.61819269509127</v>
      </c>
    </row>
    <row r="11" spans="1:14" ht="15.6" customHeight="1" x14ac:dyDescent="0.25">
      <c r="A11" s="194" t="s">
        <v>9</v>
      </c>
      <c r="B11" s="195">
        <v>7713741</v>
      </c>
      <c r="C11" s="195">
        <v>6681614</v>
      </c>
      <c r="D11" s="195">
        <v>15360604</v>
      </c>
      <c r="E11" s="195">
        <v>13146377</v>
      </c>
      <c r="F11" s="196">
        <v>-14.414973525780621</v>
      </c>
    </row>
    <row r="12" spans="1:14" ht="15.6" customHeight="1" x14ac:dyDescent="0.25">
      <c r="A12" s="194" t="s">
        <v>6</v>
      </c>
      <c r="B12" s="195">
        <v>411048</v>
      </c>
      <c r="C12" s="195">
        <v>507303</v>
      </c>
      <c r="D12" s="195">
        <v>880841</v>
      </c>
      <c r="E12" s="195">
        <v>876653</v>
      </c>
      <c r="F12" s="196">
        <v>-0.47545470748977431</v>
      </c>
    </row>
    <row r="13" spans="1:14" ht="15.6" customHeight="1" x14ac:dyDescent="0.25">
      <c r="A13" s="194" t="s">
        <v>175</v>
      </c>
      <c r="B13" s="195">
        <v>1263012</v>
      </c>
      <c r="C13" s="195">
        <v>1226969</v>
      </c>
      <c r="D13" s="195">
        <v>2497697</v>
      </c>
      <c r="E13" s="195">
        <v>2261043</v>
      </c>
      <c r="F13" s="196">
        <v>-9.4748882670716199</v>
      </c>
    </row>
    <row r="14" spans="1:14" ht="15.6" customHeight="1" x14ac:dyDescent="0.25">
      <c r="A14" s="194" t="s">
        <v>148</v>
      </c>
      <c r="B14" s="195">
        <v>5186798</v>
      </c>
      <c r="C14" s="195">
        <v>5590950</v>
      </c>
      <c r="D14" s="195">
        <v>9876754</v>
      </c>
      <c r="E14" s="195">
        <v>10949531</v>
      </c>
      <c r="F14" s="196">
        <v>10.86163531054838</v>
      </c>
    </row>
    <row r="15" spans="1:14" ht="15.6" customHeight="1" x14ac:dyDescent="0.25">
      <c r="A15" s="194" t="s">
        <v>145</v>
      </c>
      <c r="B15" s="195">
        <v>2886678</v>
      </c>
      <c r="C15" s="195">
        <v>3059331</v>
      </c>
      <c r="D15" s="195">
        <v>5273478</v>
      </c>
      <c r="E15" s="195">
        <v>5222103</v>
      </c>
      <c r="F15" s="196">
        <v>-0.97421474025301791</v>
      </c>
    </row>
    <row r="16" spans="1:14" ht="15.6" customHeight="1" x14ac:dyDescent="0.5">
      <c r="A16" s="194" t="s">
        <v>144</v>
      </c>
      <c r="B16" s="195">
        <v>2465811</v>
      </c>
      <c r="C16" s="195">
        <v>2882188</v>
      </c>
      <c r="D16" s="195">
        <v>5602256</v>
      </c>
      <c r="E16" s="195">
        <v>6020288</v>
      </c>
      <c r="F16" s="196">
        <v>7.4618510828494768</v>
      </c>
      <c r="G16" s="1"/>
    </row>
    <row r="17" spans="1:7" ht="15.6" customHeight="1" x14ac:dyDescent="0.35">
      <c r="A17" s="194" t="s">
        <v>150</v>
      </c>
      <c r="B17" s="195">
        <v>1443035</v>
      </c>
      <c r="C17" s="195">
        <v>1766403</v>
      </c>
      <c r="D17" s="195">
        <v>2915140</v>
      </c>
      <c r="E17" s="195">
        <v>3242312</v>
      </c>
      <c r="F17" s="196">
        <v>11.223200257963599</v>
      </c>
      <c r="G17" s="2"/>
    </row>
    <row r="18" spans="1:7" ht="15.6" customHeight="1" x14ac:dyDescent="0.25">
      <c r="A18" s="194" t="s">
        <v>147</v>
      </c>
      <c r="B18" s="195">
        <v>126335</v>
      </c>
      <c r="C18" s="195">
        <v>91457</v>
      </c>
      <c r="D18" s="195">
        <v>222640</v>
      </c>
      <c r="E18" s="195">
        <v>194448</v>
      </c>
      <c r="F18" s="196">
        <v>-12.662594322673369</v>
      </c>
    </row>
    <row r="19" spans="1:7" ht="15.6" customHeight="1" x14ac:dyDescent="0.25">
      <c r="A19" s="194" t="s">
        <v>143</v>
      </c>
      <c r="B19" s="195">
        <v>447144</v>
      </c>
      <c r="C19" s="195">
        <v>810421</v>
      </c>
      <c r="D19" s="195">
        <v>854212</v>
      </c>
      <c r="E19" s="195">
        <v>1306760</v>
      </c>
      <c r="F19" s="196">
        <v>52.978417535693723</v>
      </c>
    </row>
    <row r="20" spans="1:7" ht="15.6" customHeight="1" x14ac:dyDescent="0.25">
      <c r="A20" s="194" t="s">
        <v>142</v>
      </c>
      <c r="B20" s="195">
        <v>1218868</v>
      </c>
      <c r="C20" s="195">
        <v>1183721</v>
      </c>
      <c r="D20" s="195">
        <v>2561705</v>
      </c>
      <c r="E20" s="195">
        <v>2086750</v>
      </c>
      <c r="F20" s="196">
        <v>-18.5405813706106</v>
      </c>
    </row>
    <row r="21" spans="1:7" ht="15.6" customHeight="1" x14ac:dyDescent="0.25">
      <c r="A21" s="194" t="s">
        <v>149</v>
      </c>
      <c r="B21" s="195">
        <v>2244014</v>
      </c>
      <c r="C21" s="195">
        <v>2548400</v>
      </c>
      <c r="D21" s="195">
        <v>4798333</v>
      </c>
      <c r="E21" s="195">
        <v>4985019</v>
      </c>
      <c r="F21" s="196">
        <v>3.8906428545080161</v>
      </c>
    </row>
    <row r="22" spans="1:7" ht="15.6" customHeight="1" x14ac:dyDescent="0.25">
      <c r="A22" s="194" t="s">
        <v>146</v>
      </c>
      <c r="B22" s="195">
        <v>2044204</v>
      </c>
      <c r="C22" s="195">
        <v>2718845</v>
      </c>
      <c r="D22" s="195">
        <v>4942412</v>
      </c>
      <c r="E22" s="195">
        <v>5148289</v>
      </c>
      <c r="F22" s="196">
        <v>4.1655167557864416</v>
      </c>
    </row>
    <row r="23" spans="1:7" ht="15.6" customHeight="1" x14ac:dyDescent="0.25">
      <c r="A23" s="194" t="s">
        <v>165</v>
      </c>
      <c r="B23" s="195">
        <v>341553</v>
      </c>
      <c r="C23" s="195">
        <v>601570</v>
      </c>
      <c r="D23" s="195">
        <v>740059</v>
      </c>
      <c r="E23" s="195">
        <v>1112850</v>
      </c>
      <c r="F23" s="196">
        <v>50.37314592485194</v>
      </c>
    </row>
    <row r="24" spans="1:7" ht="15.6" customHeight="1" x14ac:dyDescent="0.25">
      <c r="A24" s="194" t="s">
        <v>141</v>
      </c>
      <c r="B24" s="195">
        <v>222319</v>
      </c>
      <c r="C24" s="195">
        <v>133179</v>
      </c>
      <c r="D24" s="195">
        <v>401596</v>
      </c>
      <c r="E24" s="195">
        <v>297200</v>
      </c>
      <c r="F24" s="196">
        <v>-25.995278837438619</v>
      </c>
    </row>
    <row r="25" spans="1:7" ht="15.6" customHeight="1" x14ac:dyDescent="0.25">
      <c r="A25" s="194" t="s">
        <v>140</v>
      </c>
      <c r="B25" s="195">
        <v>44016</v>
      </c>
      <c r="C25" s="195">
        <v>42327</v>
      </c>
      <c r="D25" s="195">
        <v>88295</v>
      </c>
      <c r="E25" s="195">
        <v>90668</v>
      </c>
      <c r="F25" s="196">
        <v>2.6875814032504621</v>
      </c>
    </row>
    <row r="26" spans="1:7" ht="15.6" customHeight="1" x14ac:dyDescent="0.25">
      <c r="A26" s="194" t="s">
        <v>152</v>
      </c>
      <c r="B26" s="195">
        <v>166828</v>
      </c>
      <c r="C26" s="195">
        <v>158810</v>
      </c>
      <c r="D26" s="195">
        <v>374530</v>
      </c>
      <c r="E26" s="195">
        <v>408888</v>
      </c>
      <c r="F26" s="196">
        <v>9.1736309507916616</v>
      </c>
    </row>
    <row r="27" spans="1:7" ht="15.6" customHeight="1" x14ac:dyDescent="0.25">
      <c r="A27" s="194" t="s">
        <v>173</v>
      </c>
      <c r="B27" s="195">
        <v>330016</v>
      </c>
      <c r="C27" s="195">
        <v>272512</v>
      </c>
      <c r="D27" s="195">
        <v>536572</v>
      </c>
      <c r="E27" s="195">
        <v>522275</v>
      </c>
      <c r="F27" s="196">
        <v>-2.664507279544964</v>
      </c>
    </row>
    <row r="28" spans="1:7" ht="15.6" customHeight="1" x14ac:dyDescent="0.25">
      <c r="A28" s="194" t="s">
        <v>177</v>
      </c>
      <c r="B28" s="195">
        <v>1211030</v>
      </c>
      <c r="C28" s="195">
        <v>1149617</v>
      </c>
      <c r="D28" s="195">
        <v>2411804</v>
      </c>
      <c r="E28" s="195">
        <v>2191835</v>
      </c>
      <c r="F28" s="196">
        <v>-9.1205172559627528</v>
      </c>
    </row>
    <row r="29" spans="1:7" ht="15.6" customHeight="1" x14ac:dyDescent="0.25">
      <c r="A29" s="194" t="s">
        <v>178</v>
      </c>
      <c r="B29" s="195">
        <v>582872</v>
      </c>
      <c r="C29" s="195">
        <v>563513</v>
      </c>
      <c r="D29" s="195">
        <v>995385</v>
      </c>
      <c r="E29" s="195">
        <v>1118272</v>
      </c>
      <c r="F29" s="196">
        <v>12.34567529147013</v>
      </c>
    </row>
    <row r="30" spans="1:7" ht="15.6" customHeight="1" x14ac:dyDescent="0.25">
      <c r="A30" s="194" t="s">
        <v>179</v>
      </c>
      <c r="B30" s="195">
        <v>411814</v>
      </c>
      <c r="C30" s="195">
        <v>287574</v>
      </c>
      <c r="D30" s="195">
        <v>710718</v>
      </c>
      <c r="E30" s="195">
        <v>624772</v>
      </c>
      <c r="F30" s="196">
        <v>-12.09284132384434</v>
      </c>
    </row>
    <row r="31" spans="1:7" ht="15.6" customHeight="1" x14ac:dyDescent="0.25">
      <c r="A31" s="194" t="s">
        <v>180</v>
      </c>
      <c r="B31" s="195">
        <v>2489620</v>
      </c>
      <c r="C31" s="195">
        <v>2575669</v>
      </c>
      <c r="D31" s="195">
        <v>4816768</v>
      </c>
      <c r="E31" s="195">
        <v>5036827</v>
      </c>
      <c r="F31" s="196">
        <v>4.5686028473864582</v>
      </c>
    </row>
    <row r="32" spans="1:7" ht="15.6" customHeight="1" x14ac:dyDescent="0.25">
      <c r="A32" s="194" t="s">
        <v>181</v>
      </c>
      <c r="B32" s="195">
        <v>6433072</v>
      </c>
      <c r="C32" s="195">
        <v>5944375</v>
      </c>
      <c r="D32" s="195">
        <v>12646955</v>
      </c>
      <c r="E32" s="195">
        <v>11679878</v>
      </c>
      <c r="F32" s="196">
        <v>-7.6467181230580783</v>
      </c>
    </row>
    <row r="33" spans="1:6" ht="15.6" customHeight="1" x14ac:dyDescent="0.25">
      <c r="A33" s="194" t="s">
        <v>182</v>
      </c>
      <c r="B33" s="195">
        <v>414132</v>
      </c>
      <c r="C33" s="195">
        <v>446466</v>
      </c>
      <c r="D33" s="195">
        <v>733407</v>
      </c>
      <c r="E33" s="195">
        <v>751154</v>
      </c>
      <c r="F33" s="196">
        <v>2.4198023743978472</v>
      </c>
    </row>
    <row r="34" spans="1:6" ht="15.6" customHeight="1" x14ac:dyDescent="0.25">
      <c r="A34" s="194" t="s">
        <v>183</v>
      </c>
      <c r="B34" s="195">
        <v>156356</v>
      </c>
      <c r="C34" s="195">
        <v>155756</v>
      </c>
      <c r="D34" s="195">
        <v>247151</v>
      </c>
      <c r="E34" s="195">
        <v>256843</v>
      </c>
      <c r="F34" s="196">
        <v>3.921489291971298</v>
      </c>
    </row>
    <row r="35" spans="1:6" ht="15.6" customHeight="1" x14ac:dyDescent="0.25">
      <c r="A35" s="162" t="s">
        <v>153</v>
      </c>
      <c r="B35" s="184">
        <f>SUM(B7:B34)</f>
        <v>42681122</v>
      </c>
      <c r="C35" s="184">
        <f>SUM(C7:C34)</f>
        <v>43620916</v>
      </c>
      <c r="D35" s="80">
        <f>SUM(D7:D34)</f>
        <v>84619453</v>
      </c>
      <c r="E35" s="82">
        <f>SUM(E7:E34)</f>
        <v>83543973</v>
      </c>
      <c r="F35" s="145">
        <f>E35*100/D35-100</f>
        <v>-1.2709607092354958</v>
      </c>
    </row>
    <row r="36" spans="1:6" ht="15.6" customHeight="1" x14ac:dyDescent="0.25">
      <c r="A36" s="75" t="s">
        <v>52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648F8-7195-40E0-B826-70ADD4FD5BCA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6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6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814788</v>
      </c>
      <c r="C7" s="195">
        <v>781992</v>
      </c>
      <c r="D7" s="195">
        <v>1318719</v>
      </c>
      <c r="E7" s="195">
        <v>1296218</v>
      </c>
      <c r="F7" s="196">
        <v>-1.706277076465867</v>
      </c>
      <c r="G7" s="39"/>
    </row>
    <row r="8" spans="1:14" ht="15.6" customHeight="1" x14ac:dyDescent="0.25">
      <c r="A8" s="194" t="s">
        <v>11</v>
      </c>
      <c r="B8" s="195">
        <v>2500</v>
      </c>
      <c r="C8" s="195">
        <v>3980</v>
      </c>
      <c r="D8" s="195">
        <v>6531</v>
      </c>
      <c r="E8" s="195">
        <v>12205</v>
      </c>
      <c r="F8" s="196">
        <v>86.877966620731883</v>
      </c>
      <c r="G8" s="6"/>
    </row>
    <row r="9" spans="1:14" ht="15.6" customHeight="1" x14ac:dyDescent="0.25">
      <c r="A9" s="194" t="s">
        <v>8</v>
      </c>
      <c r="B9" s="195">
        <v>13091</v>
      </c>
      <c r="C9" s="195">
        <v>26304</v>
      </c>
      <c r="D9" s="195">
        <v>13091</v>
      </c>
      <c r="E9" s="195">
        <v>32904</v>
      </c>
      <c r="F9" s="196">
        <v>151.34825452601021</v>
      </c>
      <c r="G9" s="6"/>
    </row>
    <row r="10" spans="1:14" ht="15.6" customHeight="1" x14ac:dyDescent="0.25">
      <c r="A10" s="194" t="s">
        <v>10</v>
      </c>
      <c r="B10" s="195">
        <v>62941</v>
      </c>
      <c r="C10" s="195">
        <v>54962</v>
      </c>
      <c r="D10" s="195">
        <v>95121</v>
      </c>
      <c r="E10" s="195">
        <v>98383</v>
      </c>
      <c r="F10" s="196">
        <v>3.4293163444454962</v>
      </c>
    </row>
    <row r="11" spans="1:14" ht="15.6" customHeight="1" x14ac:dyDescent="0.25">
      <c r="A11" s="194" t="s">
        <v>9</v>
      </c>
      <c r="B11" s="195">
        <v>2504296</v>
      </c>
      <c r="C11" s="195">
        <v>1789157</v>
      </c>
      <c r="D11" s="195">
        <v>4712583</v>
      </c>
      <c r="E11" s="195">
        <v>3583768</v>
      </c>
      <c r="F11" s="196">
        <v>-23.953212070747611</v>
      </c>
    </row>
    <row r="12" spans="1:14" ht="15.6" customHeight="1" x14ac:dyDescent="0.25">
      <c r="A12" s="194" t="s">
        <v>6</v>
      </c>
      <c r="B12" s="195">
        <v>76810</v>
      </c>
      <c r="C12" s="195">
        <v>102851</v>
      </c>
      <c r="D12" s="195">
        <v>109656</v>
      </c>
      <c r="E12" s="195">
        <v>160069</v>
      </c>
      <c r="F12" s="196">
        <v>45.973772524987233</v>
      </c>
    </row>
    <row r="13" spans="1:14" ht="15.6" customHeight="1" x14ac:dyDescent="0.25">
      <c r="A13" s="194" t="s">
        <v>175</v>
      </c>
      <c r="B13" s="195">
        <v>68603</v>
      </c>
      <c r="C13" s="195">
        <v>87676</v>
      </c>
      <c r="D13" s="195">
        <v>210839</v>
      </c>
      <c r="E13" s="195">
        <v>126117</v>
      </c>
      <c r="F13" s="196">
        <v>-40.183267801497827</v>
      </c>
    </row>
    <row r="14" spans="1:14" ht="15.6" customHeight="1" x14ac:dyDescent="0.25">
      <c r="A14" s="194" t="s">
        <v>148</v>
      </c>
      <c r="B14" s="195">
        <v>1070923</v>
      </c>
      <c r="C14" s="195">
        <v>1196959</v>
      </c>
      <c r="D14" s="195">
        <v>1782214</v>
      </c>
      <c r="E14" s="195">
        <v>2535954</v>
      </c>
      <c r="F14" s="196">
        <v>42.292339752689628</v>
      </c>
    </row>
    <row r="15" spans="1:14" ht="15.6" customHeight="1" x14ac:dyDescent="0.25">
      <c r="A15" s="194" t="s">
        <v>145</v>
      </c>
      <c r="B15" s="195">
        <v>1873613</v>
      </c>
      <c r="C15" s="195">
        <v>1962558</v>
      </c>
      <c r="D15" s="195">
        <v>3353757</v>
      </c>
      <c r="E15" s="195">
        <v>3299145</v>
      </c>
      <c r="F15" s="196">
        <v>-1.628382736137411</v>
      </c>
    </row>
    <row r="16" spans="1:14" ht="15.6" customHeight="1" x14ac:dyDescent="0.5">
      <c r="A16" s="194" t="s">
        <v>144</v>
      </c>
      <c r="B16" s="195">
        <v>1765169</v>
      </c>
      <c r="C16" s="195">
        <v>2386079</v>
      </c>
      <c r="D16" s="195">
        <v>4256869</v>
      </c>
      <c r="E16" s="195">
        <v>4537800</v>
      </c>
      <c r="F16" s="196">
        <v>6.5994748722594077</v>
      </c>
      <c r="G16" s="1"/>
    </row>
    <row r="17" spans="1:7" ht="15.6" customHeight="1" x14ac:dyDescent="0.35">
      <c r="A17" s="194" t="s">
        <v>150</v>
      </c>
      <c r="B17" s="195">
        <v>695248</v>
      </c>
      <c r="C17" s="195">
        <v>838677</v>
      </c>
      <c r="D17" s="195">
        <v>1524625</v>
      </c>
      <c r="E17" s="195">
        <v>1660075</v>
      </c>
      <c r="F17" s="196">
        <v>8.8841518406165392</v>
      </c>
      <c r="G17" s="2"/>
    </row>
    <row r="18" spans="1:7" ht="15.6" customHeight="1" x14ac:dyDescent="0.25">
      <c r="A18" s="194" t="s">
        <v>147</v>
      </c>
      <c r="B18" s="195">
        <v>78780</v>
      </c>
      <c r="C18" s="195">
        <v>43096</v>
      </c>
      <c r="D18" s="195">
        <v>122547</v>
      </c>
      <c r="E18" s="195">
        <v>103736</v>
      </c>
      <c r="F18" s="196">
        <v>-15.3500289684774</v>
      </c>
    </row>
    <row r="19" spans="1:7" ht="15.6" customHeight="1" x14ac:dyDescent="0.25">
      <c r="A19" s="194" t="s">
        <v>143</v>
      </c>
      <c r="B19" s="195">
        <v>96858</v>
      </c>
      <c r="C19" s="195">
        <v>356681</v>
      </c>
      <c r="D19" s="195">
        <v>287024</v>
      </c>
      <c r="E19" s="195">
        <v>592726</v>
      </c>
      <c r="F19" s="196">
        <v>106.5074697586265</v>
      </c>
    </row>
    <row r="20" spans="1:7" ht="15.6" customHeight="1" x14ac:dyDescent="0.25">
      <c r="A20" s="194" t="s">
        <v>142</v>
      </c>
      <c r="B20" s="195">
        <v>121623</v>
      </c>
      <c r="C20" s="195">
        <v>86335</v>
      </c>
      <c r="D20" s="195">
        <v>247435</v>
      </c>
      <c r="E20" s="195">
        <v>249791</v>
      </c>
      <c r="F20" s="196">
        <v>0.95216925657243223</v>
      </c>
    </row>
    <row r="21" spans="1:7" ht="15.6" customHeight="1" x14ac:dyDescent="0.25">
      <c r="A21" s="194" t="s">
        <v>149</v>
      </c>
      <c r="B21" s="195">
        <v>1806381</v>
      </c>
      <c r="C21" s="195">
        <v>2015890</v>
      </c>
      <c r="D21" s="195">
        <v>3656368</v>
      </c>
      <c r="E21" s="195">
        <v>3966744</v>
      </c>
      <c r="F21" s="196">
        <v>8.4886422810833011</v>
      </c>
    </row>
    <row r="22" spans="1:7" ht="15.6" customHeight="1" x14ac:dyDescent="0.25">
      <c r="A22" s="194" t="s">
        <v>146</v>
      </c>
      <c r="B22" s="195">
        <v>580651</v>
      </c>
      <c r="C22" s="195">
        <v>939455</v>
      </c>
      <c r="D22" s="195">
        <v>1497715</v>
      </c>
      <c r="E22" s="195">
        <v>1745754</v>
      </c>
      <c r="F22" s="196">
        <v>16.561161502689099</v>
      </c>
    </row>
    <row r="23" spans="1:7" ht="15.6" customHeight="1" x14ac:dyDescent="0.25">
      <c r="A23" s="194" t="s">
        <v>165</v>
      </c>
      <c r="B23" s="195">
        <v>1506</v>
      </c>
      <c r="C23" s="195">
        <v>13455</v>
      </c>
      <c r="D23" s="195">
        <v>19170</v>
      </c>
      <c r="E23" s="195">
        <v>23866</v>
      </c>
      <c r="F23" s="196">
        <v>24.49660928534168</v>
      </c>
    </row>
    <row r="24" spans="1:7" ht="15.6" customHeight="1" x14ac:dyDescent="0.25">
      <c r="A24" s="194" t="s">
        <v>141</v>
      </c>
      <c r="B24" s="195">
        <v>0</v>
      </c>
      <c r="C24" s="195">
        <v>0</v>
      </c>
      <c r="D24" s="195">
        <v>0</v>
      </c>
      <c r="E24" s="195">
        <v>0</v>
      </c>
      <c r="F24" s="196" t="s">
        <v>151</v>
      </c>
    </row>
    <row r="25" spans="1:7" ht="15.6" customHeight="1" x14ac:dyDescent="0.25">
      <c r="A25" s="194" t="s">
        <v>140</v>
      </c>
      <c r="B25" s="195">
        <v>6233</v>
      </c>
      <c r="C25" s="195">
        <v>5315</v>
      </c>
      <c r="D25" s="195">
        <v>10811</v>
      </c>
      <c r="E25" s="195">
        <v>13023</v>
      </c>
      <c r="F25" s="196">
        <v>20.46064193876607</v>
      </c>
    </row>
    <row r="26" spans="1:7" ht="15.6" customHeight="1" x14ac:dyDescent="0.25">
      <c r="A26" s="194" t="s">
        <v>152</v>
      </c>
      <c r="B26" s="195">
        <v>63670</v>
      </c>
      <c r="C26" s="195">
        <v>55531</v>
      </c>
      <c r="D26" s="195">
        <v>175361</v>
      </c>
      <c r="E26" s="195">
        <v>241139</v>
      </c>
      <c r="F26" s="196">
        <v>37.510050695422592</v>
      </c>
    </row>
    <row r="27" spans="1:7" ht="15.6" customHeight="1" x14ac:dyDescent="0.25">
      <c r="A27" s="194" t="s">
        <v>173</v>
      </c>
      <c r="B27" s="195">
        <v>0</v>
      </c>
      <c r="C27" s="195">
        <v>0</v>
      </c>
      <c r="D27" s="195">
        <v>0</v>
      </c>
      <c r="E27" s="195">
        <v>0</v>
      </c>
      <c r="F27" s="196" t="s">
        <v>151</v>
      </c>
    </row>
    <row r="28" spans="1:7" ht="15.6" customHeight="1" x14ac:dyDescent="0.25">
      <c r="A28" s="194" t="s">
        <v>177</v>
      </c>
      <c r="B28" s="195">
        <v>292704</v>
      </c>
      <c r="C28" s="195">
        <v>356715</v>
      </c>
      <c r="D28" s="195">
        <v>630992</v>
      </c>
      <c r="E28" s="195">
        <v>670315</v>
      </c>
      <c r="F28" s="196">
        <v>6.231933209929764</v>
      </c>
    </row>
    <row r="29" spans="1:7" ht="15.6" customHeight="1" x14ac:dyDescent="0.25">
      <c r="A29" s="194" t="s">
        <v>178</v>
      </c>
      <c r="B29" s="195">
        <v>15566</v>
      </c>
      <c r="C29" s="195">
        <v>6591</v>
      </c>
      <c r="D29" s="195">
        <v>39236</v>
      </c>
      <c r="E29" s="195">
        <v>23703</v>
      </c>
      <c r="F29" s="196">
        <v>-39.588643082883067</v>
      </c>
    </row>
    <row r="30" spans="1:7" ht="15.6" customHeight="1" x14ac:dyDescent="0.25">
      <c r="A30" s="194" t="s">
        <v>179</v>
      </c>
      <c r="B30" s="195">
        <v>42049</v>
      </c>
      <c r="C30" s="195">
        <v>60359</v>
      </c>
      <c r="D30" s="195">
        <v>62719</v>
      </c>
      <c r="E30" s="195">
        <v>103129</v>
      </c>
      <c r="F30" s="196">
        <v>64.43023645147403</v>
      </c>
    </row>
    <row r="31" spans="1:7" ht="15.6" customHeight="1" x14ac:dyDescent="0.25">
      <c r="A31" s="194" t="s">
        <v>180</v>
      </c>
      <c r="B31" s="195">
        <v>1468654</v>
      </c>
      <c r="C31" s="195">
        <v>1711392</v>
      </c>
      <c r="D31" s="195">
        <v>3082595</v>
      </c>
      <c r="E31" s="195">
        <v>3063653</v>
      </c>
      <c r="F31" s="196">
        <v>-0.61448227872944017</v>
      </c>
    </row>
    <row r="32" spans="1:7" ht="15.6" customHeight="1" x14ac:dyDescent="0.25">
      <c r="A32" s="194" t="s">
        <v>181</v>
      </c>
      <c r="B32" s="195">
        <v>214510</v>
      </c>
      <c r="C32" s="195">
        <v>308145</v>
      </c>
      <c r="D32" s="195">
        <v>555798</v>
      </c>
      <c r="E32" s="195">
        <v>708232</v>
      </c>
      <c r="F32" s="196">
        <v>27.426151227604279</v>
      </c>
    </row>
    <row r="33" spans="1:6" ht="15.6" customHeight="1" x14ac:dyDescent="0.25">
      <c r="A33" s="194" t="s">
        <v>182</v>
      </c>
      <c r="B33" s="195">
        <v>2986</v>
      </c>
      <c r="C33" s="195">
        <v>5902</v>
      </c>
      <c r="D33" s="195">
        <v>2986</v>
      </c>
      <c r="E33" s="195">
        <v>5902</v>
      </c>
      <c r="F33" s="196">
        <v>97.65572672471535</v>
      </c>
    </row>
    <row r="34" spans="1:6" ht="15.6" customHeight="1" x14ac:dyDescent="0.25">
      <c r="A34" s="194" t="s">
        <v>183</v>
      </c>
      <c r="B34" s="195">
        <v>44561</v>
      </c>
      <c r="C34" s="195">
        <v>26041</v>
      </c>
      <c r="D34" s="195">
        <v>53838</v>
      </c>
      <c r="E34" s="195">
        <v>50321</v>
      </c>
      <c r="F34" s="196">
        <v>-6.5325606448976572</v>
      </c>
    </row>
    <row r="35" spans="1:6" ht="15.6" customHeight="1" x14ac:dyDescent="0.25">
      <c r="A35" s="162" t="s">
        <v>153</v>
      </c>
      <c r="B35" s="80">
        <f>SUM(B7:B34)</f>
        <v>13784714</v>
      </c>
      <c r="C35" s="81">
        <f>SUM(C7:C34)</f>
        <v>15222098</v>
      </c>
      <c r="D35" s="80">
        <f>SUM(D7:D34)</f>
        <v>27828600</v>
      </c>
      <c r="E35" s="82">
        <f>SUM(E7:E34)</f>
        <v>28904672</v>
      </c>
      <c r="F35" s="145">
        <f>E35*100/D35-100</f>
        <v>3.8667845310220486</v>
      </c>
    </row>
    <row r="36" spans="1:6" ht="15.6" customHeight="1" x14ac:dyDescent="0.25">
      <c r="A36" s="75" t="s">
        <v>56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E25B9-D27D-474E-A7CC-8D52B2B009E3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4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43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3" t="s">
        <v>51</v>
      </c>
    </row>
    <row r="5" spans="1:14" ht="15.6" customHeight="1" x14ac:dyDescent="0.25">
      <c r="A5" s="285" t="s">
        <v>1</v>
      </c>
      <c r="B5" s="272" t="s">
        <v>176</v>
      </c>
      <c r="C5" s="272"/>
      <c r="D5" s="272" t="s">
        <v>0</v>
      </c>
      <c r="E5" s="272"/>
      <c r="F5" s="272"/>
      <c r="G5" s="6"/>
      <c r="M5" s="35"/>
      <c r="N5" s="76" t="s">
        <v>172</v>
      </c>
    </row>
    <row r="6" spans="1:14" ht="15.6" customHeight="1" x14ac:dyDescent="0.25">
      <c r="A6" s="285"/>
      <c r="B6" s="170">
        <v>2025</v>
      </c>
      <c r="C6" s="170">
        <v>2026</v>
      </c>
      <c r="D6" s="170">
        <v>2025</v>
      </c>
      <c r="E6" s="170">
        <v>2026</v>
      </c>
      <c r="F6" s="159" t="s">
        <v>7</v>
      </c>
      <c r="G6" s="6"/>
    </row>
    <row r="7" spans="1:14" ht="15.6" customHeight="1" x14ac:dyDescent="0.25">
      <c r="A7" s="194" t="s">
        <v>18</v>
      </c>
      <c r="B7" s="195">
        <v>381070</v>
      </c>
      <c r="C7" s="195">
        <v>262164</v>
      </c>
      <c r="D7" s="195">
        <v>638983</v>
      </c>
      <c r="E7" s="195">
        <v>554755</v>
      </c>
      <c r="F7" s="196">
        <v>-13.181571340708601</v>
      </c>
      <c r="G7" s="39"/>
    </row>
    <row r="8" spans="1:14" ht="15.6" customHeight="1" x14ac:dyDescent="0.25">
      <c r="A8" s="194" t="s">
        <v>11</v>
      </c>
      <c r="B8" s="195">
        <v>90689</v>
      </c>
      <c r="C8" s="195">
        <v>67103</v>
      </c>
      <c r="D8" s="195">
        <v>185574</v>
      </c>
      <c r="E8" s="195">
        <v>156492</v>
      </c>
      <c r="F8" s="196">
        <v>-15.67137637815642</v>
      </c>
      <c r="G8" s="6"/>
    </row>
    <row r="9" spans="1:14" ht="15.6" customHeight="1" x14ac:dyDescent="0.25">
      <c r="A9" s="194" t="s">
        <v>8</v>
      </c>
      <c r="B9" s="195">
        <v>452539</v>
      </c>
      <c r="C9" s="195">
        <v>459573</v>
      </c>
      <c r="D9" s="195">
        <v>658543</v>
      </c>
      <c r="E9" s="195">
        <v>722712</v>
      </c>
      <c r="F9" s="196">
        <v>9.7440865668604744</v>
      </c>
      <c r="G9" s="6"/>
    </row>
    <row r="10" spans="1:14" ht="15.6" customHeight="1" x14ac:dyDescent="0.25">
      <c r="A10" s="194" t="s">
        <v>10</v>
      </c>
      <c r="B10" s="195">
        <v>216419</v>
      </c>
      <c r="C10" s="195">
        <v>179773</v>
      </c>
      <c r="D10" s="195">
        <v>448268</v>
      </c>
      <c r="E10" s="195">
        <v>387387</v>
      </c>
      <c r="F10" s="196">
        <v>-13.581384350433231</v>
      </c>
    </row>
    <row r="11" spans="1:14" ht="15.6" customHeight="1" x14ac:dyDescent="0.25">
      <c r="A11" s="194" t="s">
        <v>9</v>
      </c>
      <c r="B11" s="195">
        <v>54035</v>
      </c>
      <c r="C11" s="195">
        <v>22901</v>
      </c>
      <c r="D11" s="195">
        <v>70179</v>
      </c>
      <c r="E11" s="195">
        <v>34988</v>
      </c>
      <c r="F11" s="196">
        <v>-50.144630160019382</v>
      </c>
    </row>
    <row r="12" spans="1:14" ht="15.6" customHeight="1" x14ac:dyDescent="0.25">
      <c r="A12" s="194" t="s">
        <v>6</v>
      </c>
      <c r="B12" s="195">
        <v>133097</v>
      </c>
      <c r="C12" s="195">
        <v>202217</v>
      </c>
      <c r="D12" s="195">
        <v>366690</v>
      </c>
      <c r="E12" s="195">
        <v>332373</v>
      </c>
      <c r="F12" s="196">
        <v>-9.3585862717826984</v>
      </c>
    </row>
    <row r="13" spans="1:14" ht="15.6" customHeight="1" x14ac:dyDescent="0.25">
      <c r="A13" s="194" t="s">
        <v>175</v>
      </c>
      <c r="B13" s="195">
        <v>28273</v>
      </c>
      <c r="C13" s="195">
        <v>25391</v>
      </c>
      <c r="D13" s="195">
        <v>56732</v>
      </c>
      <c r="E13" s="195">
        <v>45413</v>
      </c>
      <c r="F13" s="196">
        <v>-19.951702742720158</v>
      </c>
    </row>
    <row r="14" spans="1:14" ht="15.6" customHeight="1" x14ac:dyDescent="0.25">
      <c r="A14" s="194" t="s">
        <v>148</v>
      </c>
      <c r="B14" s="195">
        <v>198952</v>
      </c>
      <c r="C14" s="195">
        <v>321474</v>
      </c>
      <c r="D14" s="195">
        <v>510110</v>
      </c>
      <c r="E14" s="195">
        <v>597677</v>
      </c>
      <c r="F14" s="196">
        <v>17.166297465252601</v>
      </c>
    </row>
    <row r="15" spans="1:14" ht="15.6" customHeight="1" x14ac:dyDescent="0.25">
      <c r="A15" s="194" t="s">
        <v>145</v>
      </c>
      <c r="B15" s="195">
        <v>296676</v>
      </c>
      <c r="C15" s="195">
        <v>381562</v>
      </c>
      <c r="D15" s="195">
        <v>617707</v>
      </c>
      <c r="E15" s="195">
        <v>701158</v>
      </c>
      <c r="F15" s="196">
        <v>13.50980319148076</v>
      </c>
    </row>
    <row r="16" spans="1:14" ht="15.6" customHeight="1" x14ac:dyDescent="0.5">
      <c r="A16" s="194" t="s">
        <v>144</v>
      </c>
      <c r="B16" s="195">
        <v>633205</v>
      </c>
      <c r="C16" s="195">
        <v>439625</v>
      </c>
      <c r="D16" s="195">
        <v>1196171</v>
      </c>
      <c r="E16" s="195">
        <v>1380950</v>
      </c>
      <c r="F16" s="196">
        <v>15.447540527232309</v>
      </c>
      <c r="G16" s="1"/>
    </row>
    <row r="17" spans="1:7" ht="15.6" customHeight="1" x14ac:dyDescent="0.35">
      <c r="A17" s="194" t="s">
        <v>150</v>
      </c>
      <c r="B17" s="195">
        <v>647921</v>
      </c>
      <c r="C17" s="195">
        <v>752987</v>
      </c>
      <c r="D17" s="195">
        <v>1204505</v>
      </c>
      <c r="E17" s="195">
        <v>1314590</v>
      </c>
      <c r="F17" s="196">
        <v>9.139439022669066</v>
      </c>
      <c r="G17" s="2"/>
    </row>
    <row r="18" spans="1:7" ht="15.6" customHeight="1" x14ac:dyDescent="0.25">
      <c r="A18" s="194" t="s">
        <v>147</v>
      </c>
      <c r="B18" s="195">
        <v>0</v>
      </c>
      <c r="C18" s="195">
        <v>27</v>
      </c>
      <c r="D18" s="195">
        <v>1300</v>
      </c>
      <c r="E18" s="195">
        <v>772</v>
      </c>
      <c r="F18" s="196">
        <v>-40.615384615384613</v>
      </c>
    </row>
    <row r="19" spans="1:7" ht="15.6" customHeight="1" x14ac:dyDescent="0.25">
      <c r="A19" s="194" t="s">
        <v>143</v>
      </c>
      <c r="B19" s="195">
        <v>299245</v>
      </c>
      <c r="C19" s="195">
        <v>369203</v>
      </c>
      <c r="D19" s="195">
        <v>464910</v>
      </c>
      <c r="E19" s="195">
        <v>573431</v>
      </c>
      <c r="F19" s="196">
        <v>23.34236733991526</v>
      </c>
    </row>
    <row r="20" spans="1:7" ht="15.6" customHeight="1" x14ac:dyDescent="0.25">
      <c r="A20" s="194" t="s">
        <v>142</v>
      </c>
      <c r="B20" s="195">
        <v>975127</v>
      </c>
      <c r="C20" s="195">
        <v>915622</v>
      </c>
      <c r="D20" s="195">
        <v>2081695</v>
      </c>
      <c r="E20" s="195">
        <v>1559949</v>
      </c>
      <c r="F20" s="196">
        <v>-25.063517950516289</v>
      </c>
    </row>
    <row r="21" spans="1:7" ht="15.6" customHeight="1" x14ac:dyDescent="0.25">
      <c r="A21" s="194" t="s">
        <v>149</v>
      </c>
      <c r="B21" s="195">
        <v>323806</v>
      </c>
      <c r="C21" s="195">
        <v>407268</v>
      </c>
      <c r="D21" s="195">
        <v>906605</v>
      </c>
      <c r="E21" s="195">
        <v>741748</v>
      </c>
      <c r="F21" s="196">
        <v>-18.183994131953821</v>
      </c>
    </row>
    <row r="22" spans="1:7" ht="15.6" customHeight="1" x14ac:dyDescent="0.25">
      <c r="A22" s="194" t="s">
        <v>146</v>
      </c>
      <c r="B22" s="195">
        <v>24083</v>
      </c>
      <c r="C22" s="195">
        <v>37789</v>
      </c>
      <c r="D22" s="195">
        <v>61459</v>
      </c>
      <c r="E22" s="195">
        <v>80765</v>
      </c>
      <c r="F22" s="196">
        <v>31.412811793227998</v>
      </c>
    </row>
    <row r="23" spans="1:7" ht="15.6" customHeight="1" x14ac:dyDescent="0.25">
      <c r="A23" s="194" t="s">
        <v>165</v>
      </c>
      <c r="B23" s="195">
        <v>125027</v>
      </c>
      <c r="C23" s="195">
        <v>118796</v>
      </c>
      <c r="D23" s="195">
        <v>214938</v>
      </c>
      <c r="E23" s="195">
        <v>164486</v>
      </c>
      <c r="F23" s="196">
        <v>-23.472815416538719</v>
      </c>
    </row>
    <row r="24" spans="1:7" ht="15.6" customHeight="1" x14ac:dyDescent="0.25">
      <c r="A24" s="194" t="s">
        <v>141</v>
      </c>
      <c r="B24" s="195">
        <v>135473</v>
      </c>
      <c r="C24" s="195">
        <v>39061</v>
      </c>
      <c r="D24" s="195">
        <v>228469</v>
      </c>
      <c r="E24" s="195">
        <v>108981</v>
      </c>
      <c r="F24" s="196">
        <v>-52.299436685064492</v>
      </c>
    </row>
    <row r="25" spans="1:7" ht="15.6" customHeight="1" x14ac:dyDescent="0.25">
      <c r="A25" s="194" t="s">
        <v>140</v>
      </c>
      <c r="B25" s="195">
        <v>0</v>
      </c>
      <c r="C25" s="195">
        <v>1281</v>
      </c>
      <c r="D25" s="195">
        <v>0</v>
      </c>
      <c r="E25" s="195">
        <v>6281</v>
      </c>
      <c r="F25" s="196" t="s">
        <v>151</v>
      </c>
    </row>
    <row r="26" spans="1:7" ht="15.6" customHeight="1" x14ac:dyDescent="0.25">
      <c r="A26" s="194" t="s">
        <v>152</v>
      </c>
      <c r="B26" s="195">
        <v>44890</v>
      </c>
      <c r="C26" s="195">
        <v>92339</v>
      </c>
      <c r="D26" s="195">
        <v>74882</v>
      </c>
      <c r="E26" s="195">
        <v>149482</v>
      </c>
      <c r="F26" s="196">
        <v>99.62340749445795</v>
      </c>
    </row>
    <row r="27" spans="1:7" ht="15.6" customHeight="1" x14ac:dyDescent="0.25">
      <c r="A27" s="194" t="s">
        <v>173</v>
      </c>
      <c r="B27" s="195">
        <v>79375</v>
      </c>
      <c r="C27" s="195">
        <v>45422</v>
      </c>
      <c r="D27" s="195">
        <v>170754</v>
      </c>
      <c r="E27" s="195">
        <v>129528</v>
      </c>
      <c r="F27" s="196">
        <v>-24.14350469095892</v>
      </c>
    </row>
    <row r="28" spans="1:7" ht="15.6" customHeight="1" x14ac:dyDescent="0.25">
      <c r="A28" s="194" t="s">
        <v>177</v>
      </c>
      <c r="B28" s="195">
        <v>38365</v>
      </c>
      <c r="C28" s="195">
        <v>32733</v>
      </c>
      <c r="D28" s="195">
        <v>81296</v>
      </c>
      <c r="E28" s="195">
        <v>49921</v>
      </c>
      <c r="F28" s="196">
        <v>-38.593534737256448</v>
      </c>
    </row>
    <row r="29" spans="1:7" ht="15.6" customHeight="1" x14ac:dyDescent="0.25">
      <c r="A29" s="194" t="s">
        <v>178</v>
      </c>
      <c r="B29" s="195">
        <v>252875</v>
      </c>
      <c r="C29" s="195">
        <v>233654</v>
      </c>
      <c r="D29" s="195">
        <v>416854</v>
      </c>
      <c r="E29" s="195">
        <v>538598</v>
      </c>
      <c r="F29" s="196">
        <v>29.205429239014141</v>
      </c>
    </row>
    <row r="30" spans="1:7" ht="15.6" customHeight="1" x14ac:dyDescent="0.25">
      <c r="A30" s="194" t="s">
        <v>179</v>
      </c>
      <c r="B30" s="195">
        <v>215291</v>
      </c>
      <c r="C30" s="195">
        <v>123882</v>
      </c>
      <c r="D30" s="195">
        <v>375348</v>
      </c>
      <c r="E30" s="195">
        <v>266763</v>
      </c>
      <c r="F30" s="196">
        <v>-28.929153745324339</v>
      </c>
    </row>
    <row r="31" spans="1:7" ht="15.6" customHeight="1" x14ac:dyDescent="0.25">
      <c r="A31" s="194" t="s">
        <v>180</v>
      </c>
      <c r="B31" s="195">
        <v>866083</v>
      </c>
      <c r="C31" s="195">
        <v>728486</v>
      </c>
      <c r="D31" s="195">
        <v>1426500</v>
      </c>
      <c r="E31" s="195">
        <v>1729384</v>
      </c>
      <c r="F31" s="196">
        <v>21.232667367683131</v>
      </c>
    </row>
    <row r="32" spans="1:7" ht="15.6" customHeight="1" x14ac:dyDescent="0.25">
      <c r="A32" s="194" t="s">
        <v>181</v>
      </c>
      <c r="B32" s="195">
        <v>231447</v>
      </c>
      <c r="C32" s="195">
        <v>168713</v>
      </c>
      <c r="D32" s="195">
        <v>415145</v>
      </c>
      <c r="E32" s="195">
        <v>324823</v>
      </c>
      <c r="F32" s="196">
        <v>-21.756735598405371</v>
      </c>
    </row>
    <row r="33" spans="1:6" ht="15.6" customHeight="1" x14ac:dyDescent="0.25">
      <c r="A33" s="194" t="s">
        <v>182</v>
      </c>
      <c r="B33" s="195">
        <v>20045</v>
      </c>
      <c r="C33" s="195">
        <v>20589</v>
      </c>
      <c r="D33" s="195">
        <v>36632</v>
      </c>
      <c r="E33" s="195">
        <v>26507</v>
      </c>
      <c r="F33" s="196">
        <v>-27.639768508407951</v>
      </c>
    </row>
    <row r="34" spans="1:6" ht="15.6" customHeight="1" x14ac:dyDescent="0.25">
      <c r="A34" s="194" t="s">
        <v>183</v>
      </c>
      <c r="B34" s="195">
        <v>47154</v>
      </c>
      <c r="C34" s="195">
        <v>34748</v>
      </c>
      <c r="D34" s="195">
        <v>65365</v>
      </c>
      <c r="E34" s="195">
        <v>56073</v>
      </c>
      <c r="F34" s="196">
        <v>-14.21555878528264</v>
      </c>
    </row>
    <row r="35" spans="1:6" ht="15.6" customHeight="1" x14ac:dyDescent="0.25">
      <c r="A35" s="162" t="s">
        <v>153</v>
      </c>
      <c r="B35" s="80">
        <f>SUM(B7:B34)</f>
        <v>6811162</v>
      </c>
      <c r="C35" s="81">
        <f>SUM(C7:C34)</f>
        <v>6484383</v>
      </c>
      <c r="D35" s="80">
        <f>SUM(D7:D34)</f>
        <v>12975614</v>
      </c>
      <c r="E35" s="82">
        <f>SUM(E7:E34)</f>
        <v>12735987</v>
      </c>
      <c r="F35" s="145">
        <f>E35*100/D35-100</f>
        <v>-1.84674883207839</v>
      </c>
    </row>
    <row r="36" spans="1:6" ht="15.6" customHeight="1" x14ac:dyDescent="0.25">
      <c r="A36" s="75" t="s">
        <v>56</v>
      </c>
      <c r="B36" s="74"/>
      <c r="D36" s="74"/>
      <c r="E36" s="25"/>
      <c r="F36" s="25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 Hortal Muñoz</dc:creator>
  <cp:keywords/>
  <dc:description/>
  <cp:lastModifiedBy>Isabel Hortal Muñoz</cp:lastModifiedBy>
  <cp:lastPrinted>2026-04-22T08:57:41Z</cp:lastPrinted>
  <dcterms:created xsi:type="dcterms:W3CDTF">2014-04-30T10:51:23Z</dcterms:created>
  <dcterms:modified xsi:type="dcterms:W3CDTF">2026-04-22T09:00:31Z</dcterms:modified>
  <cp:category/>
</cp:coreProperties>
</file>